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2\Desktop\POCTIVÝ GRUND\Akce TDS\Rozpočty\2020\DP Pardubice\"/>
    </mc:Choice>
  </mc:AlternateContent>
  <bookViews>
    <workbookView xWindow="0" yWindow="0" windowWidth="0" windowHeight="0"/>
  </bookViews>
  <sheets>
    <sheet name="Rekapitulace stavby" sheetId="1" r:id="rId1"/>
    <sheet name="SO 01a - Technologie ČOV ..." sheetId="2" r:id="rId2"/>
    <sheet name="SO 01b - Sanace venkovníc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01a - Technologie ČOV ...'!$C$103:$K$1655</definedName>
    <definedName name="_xlnm.Print_Area" localSheetId="1">'SO 01a - Technologie ČOV ...'!$C$4:$J$39,'SO 01a - Technologie ČOV ...'!$C$45:$J$85,'SO 01a - Technologie ČOV ...'!$C$91:$K$1655</definedName>
    <definedName name="_xlnm.Print_Titles" localSheetId="1">'SO 01a - Technologie ČOV ...'!$103:$103</definedName>
    <definedName name="_xlnm._FilterDatabase" localSheetId="2" hidden="1">'SO 01b - Sanace venkovníc...'!$C$96:$K$1257</definedName>
    <definedName name="_xlnm.Print_Area" localSheetId="2">'SO 01b - Sanace venkovníc...'!$C$4:$J$39,'SO 01b - Sanace venkovníc...'!$C$45:$J$78,'SO 01b - Sanace venkovníc...'!$C$84:$K$1257</definedName>
    <definedName name="_xlnm.Print_Titles" localSheetId="2">'SO 01b - Sanace venkovníc...'!$96:$96</definedName>
    <definedName name="_xlnm._FilterDatabase" localSheetId="3" hidden="1">'VRN - Vedlejší rozpočtové...'!$C$86:$K$109</definedName>
    <definedName name="_xlnm.Print_Area" localSheetId="3">'VRN - Vedlejší rozpočtové...'!$C$4:$J$39,'VRN - Vedlejší rozpočtové...'!$C$45:$J$68,'VRN - Vedlejší rozpočtové...'!$C$74:$K$109</definedName>
    <definedName name="_xlnm.Print_Titles" localSheetId="3">'VRN - Vedlejší rozpočtové...'!$86:$86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J83"/>
  <c r="F81"/>
  <c r="E79"/>
  <c r="J54"/>
  <c r="F52"/>
  <c r="E50"/>
  <c r="J24"/>
  <c r="E24"/>
  <c r="J55"/>
  <c r="J23"/>
  <c r="J18"/>
  <c r="E18"/>
  <c r="F84"/>
  <c r="J17"/>
  <c r="J15"/>
  <c r="E15"/>
  <c r="F54"/>
  <c r="J14"/>
  <c r="J12"/>
  <c r="J52"/>
  <c r="E7"/>
  <c r="E48"/>
  <c i="3" r="J37"/>
  <c r="J36"/>
  <c i="1" r="AY56"/>
  <c i="3" r="J35"/>
  <c i="1" r="AX56"/>
  <c i="3"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19"/>
  <c r="BH1219"/>
  <c r="BG1219"/>
  <c r="BF1219"/>
  <c r="T1219"/>
  <c r="R1219"/>
  <c r="P1219"/>
  <c r="BI1217"/>
  <c r="BH1217"/>
  <c r="BG1217"/>
  <c r="BF1217"/>
  <c r="T1217"/>
  <c r="R1217"/>
  <c r="P1217"/>
  <c r="BI1214"/>
  <c r="BH1214"/>
  <c r="BG1214"/>
  <c r="BF1214"/>
  <c r="T1214"/>
  <c r="R1214"/>
  <c r="P1214"/>
  <c r="BI1184"/>
  <c r="BH1184"/>
  <c r="BG1184"/>
  <c r="BF1184"/>
  <c r="T1184"/>
  <c r="R1184"/>
  <c r="P1184"/>
  <c r="BI1155"/>
  <c r="BH1155"/>
  <c r="BG1155"/>
  <c r="BF1155"/>
  <c r="T1155"/>
  <c r="R1155"/>
  <c r="P1155"/>
  <c r="BI1126"/>
  <c r="BH1126"/>
  <c r="BG1126"/>
  <c r="BF1126"/>
  <c r="T1126"/>
  <c r="R1126"/>
  <c r="P1126"/>
  <c r="BI1097"/>
  <c r="BH1097"/>
  <c r="BG1097"/>
  <c r="BF1097"/>
  <c r="T1097"/>
  <c r="R1097"/>
  <c r="P1097"/>
  <c r="BI1090"/>
  <c r="BH1090"/>
  <c r="BG1090"/>
  <c r="BF1090"/>
  <c r="T1090"/>
  <c r="R1090"/>
  <c r="P1090"/>
  <c r="BI1083"/>
  <c r="BH1083"/>
  <c r="BG1083"/>
  <c r="BF1083"/>
  <c r="T1083"/>
  <c r="R1083"/>
  <c r="P1083"/>
  <c r="BI1076"/>
  <c r="BH1076"/>
  <c r="BG1076"/>
  <c r="BF1076"/>
  <c r="T1076"/>
  <c r="R1076"/>
  <c r="P1076"/>
  <c r="BI1069"/>
  <c r="BH1069"/>
  <c r="BG1069"/>
  <c r="BF1069"/>
  <c r="T1069"/>
  <c r="R1069"/>
  <c r="P1069"/>
  <c r="BI1062"/>
  <c r="BH1062"/>
  <c r="BG1062"/>
  <c r="BF1062"/>
  <c r="T1062"/>
  <c r="R1062"/>
  <c r="P1062"/>
  <c r="BI1060"/>
  <c r="BH1060"/>
  <c r="BG1060"/>
  <c r="BF1060"/>
  <c r="T1060"/>
  <c r="R1060"/>
  <c r="P1060"/>
  <c r="BI1057"/>
  <c r="BH1057"/>
  <c r="BG1057"/>
  <c r="BF1057"/>
  <c r="T1057"/>
  <c r="R1057"/>
  <c r="P1057"/>
  <c r="BI1054"/>
  <c r="BH1054"/>
  <c r="BG1054"/>
  <c r="BF1054"/>
  <c r="T1054"/>
  <c r="R1054"/>
  <c r="P1054"/>
  <c r="BI1051"/>
  <c r="BH1051"/>
  <c r="BG1051"/>
  <c r="BF1051"/>
  <c r="T1051"/>
  <c r="R1051"/>
  <c r="P1051"/>
  <c r="BI1048"/>
  <c r="BH1048"/>
  <c r="BG1048"/>
  <c r="BF1048"/>
  <c r="T1048"/>
  <c r="R1048"/>
  <c r="P1048"/>
  <c r="BI1045"/>
  <c r="BH1045"/>
  <c r="BG1045"/>
  <c r="BF1045"/>
  <c r="T1045"/>
  <c r="R1045"/>
  <c r="P1045"/>
  <c r="BI1040"/>
  <c r="BH1040"/>
  <c r="BG1040"/>
  <c r="BF1040"/>
  <c r="T1040"/>
  <c r="R1040"/>
  <c r="P1040"/>
  <c r="BI1035"/>
  <c r="BH1035"/>
  <c r="BG1035"/>
  <c r="BF1035"/>
  <c r="T1035"/>
  <c r="R1035"/>
  <c r="P1035"/>
  <c r="BI1030"/>
  <c r="BH1030"/>
  <c r="BG1030"/>
  <c r="BF1030"/>
  <c r="T1030"/>
  <c r="R1030"/>
  <c r="P1030"/>
  <c r="BI1018"/>
  <c r="BH1018"/>
  <c r="BG1018"/>
  <c r="BF1018"/>
  <c r="T1018"/>
  <c r="R1018"/>
  <c r="P1018"/>
  <c r="BI1002"/>
  <c r="BH1002"/>
  <c r="BG1002"/>
  <c r="BF1002"/>
  <c r="T1002"/>
  <c r="R1002"/>
  <c r="P1002"/>
  <c r="BI996"/>
  <c r="BH996"/>
  <c r="BG996"/>
  <c r="BF996"/>
  <c r="T996"/>
  <c r="R996"/>
  <c r="P996"/>
  <c r="BI991"/>
  <c r="BH991"/>
  <c r="BG991"/>
  <c r="BF991"/>
  <c r="T991"/>
  <c r="R991"/>
  <c r="P991"/>
  <c r="BI985"/>
  <c r="BH985"/>
  <c r="BG985"/>
  <c r="BF985"/>
  <c r="T985"/>
  <c r="R985"/>
  <c r="P985"/>
  <c r="BI983"/>
  <c r="BH983"/>
  <c r="BG983"/>
  <c r="BF983"/>
  <c r="T983"/>
  <c r="R983"/>
  <c r="P983"/>
  <c r="BI976"/>
  <c r="BH976"/>
  <c r="BG976"/>
  <c r="BF976"/>
  <c r="T976"/>
  <c r="R976"/>
  <c r="P976"/>
  <c r="BI970"/>
  <c r="BH970"/>
  <c r="BG970"/>
  <c r="BF970"/>
  <c r="T970"/>
  <c r="R970"/>
  <c r="P970"/>
  <c r="BI966"/>
  <c r="BH966"/>
  <c r="BG966"/>
  <c r="BF966"/>
  <c r="T966"/>
  <c r="R966"/>
  <c r="P966"/>
  <c r="BI959"/>
  <c r="BH959"/>
  <c r="BG959"/>
  <c r="BF959"/>
  <c r="T959"/>
  <c r="R959"/>
  <c r="P959"/>
  <c r="BI955"/>
  <c r="BH955"/>
  <c r="BG955"/>
  <c r="BF955"/>
  <c r="T955"/>
  <c r="R955"/>
  <c r="P955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42"/>
  <c r="BH942"/>
  <c r="BG942"/>
  <c r="BF942"/>
  <c r="T942"/>
  <c r="R942"/>
  <c r="P942"/>
  <c r="BI939"/>
  <c r="BH939"/>
  <c r="BG939"/>
  <c r="BF939"/>
  <c r="T939"/>
  <c r="R939"/>
  <c r="P939"/>
  <c r="BI936"/>
  <c r="BH936"/>
  <c r="BG936"/>
  <c r="BF936"/>
  <c r="T936"/>
  <c r="R936"/>
  <c r="P936"/>
  <c r="BI928"/>
  <c r="BH928"/>
  <c r="BG928"/>
  <c r="BF928"/>
  <c r="T928"/>
  <c r="R928"/>
  <c r="P928"/>
  <c r="BI925"/>
  <c r="BH925"/>
  <c r="BG925"/>
  <c r="BF925"/>
  <c r="T925"/>
  <c r="R925"/>
  <c r="P925"/>
  <c r="BI923"/>
  <c r="BH923"/>
  <c r="BG923"/>
  <c r="BF923"/>
  <c r="T923"/>
  <c r="R923"/>
  <c r="P923"/>
  <c r="BI918"/>
  <c r="BH918"/>
  <c r="BG918"/>
  <c r="BF918"/>
  <c r="T918"/>
  <c r="R918"/>
  <c r="P918"/>
  <c r="BI913"/>
  <c r="BH913"/>
  <c r="BG913"/>
  <c r="BF913"/>
  <c r="T913"/>
  <c r="R913"/>
  <c r="P913"/>
  <c r="BI906"/>
  <c r="BH906"/>
  <c r="BG906"/>
  <c r="BF906"/>
  <c r="T906"/>
  <c r="R906"/>
  <c r="P906"/>
  <c r="BI898"/>
  <c r="BH898"/>
  <c r="BG898"/>
  <c r="BF898"/>
  <c r="T898"/>
  <c r="R898"/>
  <c r="P898"/>
  <c r="BI891"/>
  <c r="BH891"/>
  <c r="BG891"/>
  <c r="BF891"/>
  <c r="T891"/>
  <c r="R891"/>
  <c r="P891"/>
  <c r="BI889"/>
  <c r="BH889"/>
  <c r="BG889"/>
  <c r="BF889"/>
  <c r="T889"/>
  <c r="R889"/>
  <c r="P889"/>
  <c r="BI878"/>
  <c r="BH878"/>
  <c r="BG878"/>
  <c r="BF878"/>
  <c r="T878"/>
  <c r="R878"/>
  <c r="P878"/>
  <c r="BI850"/>
  <c r="BH850"/>
  <c r="BG850"/>
  <c r="BF850"/>
  <c r="T850"/>
  <c r="R850"/>
  <c r="P850"/>
  <c r="BI826"/>
  <c r="BH826"/>
  <c r="BG826"/>
  <c r="BF826"/>
  <c r="T826"/>
  <c r="R826"/>
  <c r="P826"/>
  <c r="BI823"/>
  <c r="BH823"/>
  <c r="BG823"/>
  <c r="BF823"/>
  <c r="T823"/>
  <c r="R823"/>
  <c r="P823"/>
  <c r="BI817"/>
  <c r="BH817"/>
  <c r="BG817"/>
  <c r="BF817"/>
  <c r="T817"/>
  <c r="R817"/>
  <c r="P817"/>
  <c r="BI812"/>
  <c r="BH812"/>
  <c r="BG812"/>
  <c r="BF812"/>
  <c r="T812"/>
  <c r="R812"/>
  <c r="P812"/>
  <c r="BI806"/>
  <c r="BH806"/>
  <c r="BG806"/>
  <c r="BF806"/>
  <c r="T806"/>
  <c r="R806"/>
  <c r="P806"/>
  <c r="BI801"/>
  <c r="BH801"/>
  <c r="BG801"/>
  <c r="BF801"/>
  <c r="T801"/>
  <c r="R801"/>
  <c r="P801"/>
  <c r="BI799"/>
  <c r="BH799"/>
  <c r="BG799"/>
  <c r="BF799"/>
  <c r="T799"/>
  <c r="R799"/>
  <c r="P799"/>
  <c r="BI793"/>
  <c r="BH793"/>
  <c r="BG793"/>
  <c r="BF793"/>
  <c r="T793"/>
  <c r="R793"/>
  <c r="P793"/>
  <c r="BI788"/>
  <c r="BH788"/>
  <c r="BG788"/>
  <c r="BF788"/>
  <c r="T788"/>
  <c r="R788"/>
  <c r="P788"/>
  <c r="BI785"/>
  <c r="BH785"/>
  <c r="BG785"/>
  <c r="BF785"/>
  <c r="T785"/>
  <c r="T784"/>
  <c r="R785"/>
  <c r="R784"/>
  <c r="P785"/>
  <c r="P784"/>
  <c r="BI783"/>
  <c r="BH783"/>
  <c r="BG783"/>
  <c r="BF783"/>
  <c r="T783"/>
  <c r="R783"/>
  <c r="P783"/>
  <c r="BI782"/>
  <c r="BH782"/>
  <c r="BG782"/>
  <c r="BF782"/>
  <c r="T782"/>
  <c r="R782"/>
  <c r="P782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4"/>
  <c r="BH774"/>
  <c r="BG774"/>
  <c r="BF774"/>
  <c r="T774"/>
  <c r="R774"/>
  <c r="P774"/>
  <c r="BI770"/>
  <c r="BH770"/>
  <c r="BG770"/>
  <c r="BF770"/>
  <c r="T770"/>
  <c r="R770"/>
  <c r="P770"/>
  <c r="BI764"/>
  <c r="BH764"/>
  <c r="BG764"/>
  <c r="BF764"/>
  <c r="T764"/>
  <c r="R764"/>
  <c r="P764"/>
  <c r="BI761"/>
  <c r="BH761"/>
  <c r="BG761"/>
  <c r="BF761"/>
  <c r="T761"/>
  <c r="R761"/>
  <c r="P761"/>
  <c r="BI759"/>
  <c r="BH759"/>
  <c r="BG759"/>
  <c r="BF759"/>
  <c r="T759"/>
  <c r="R759"/>
  <c r="P759"/>
  <c r="BI733"/>
  <c r="BH733"/>
  <c r="BG733"/>
  <c r="BF733"/>
  <c r="T733"/>
  <c r="R733"/>
  <c r="P733"/>
  <c r="BI707"/>
  <c r="BH707"/>
  <c r="BG707"/>
  <c r="BF707"/>
  <c r="T707"/>
  <c r="R707"/>
  <c r="P707"/>
  <c r="BI704"/>
  <c r="BH704"/>
  <c r="BG704"/>
  <c r="BF704"/>
  <c r="T704"/>
  <c r="R704"/>
  <c r="P704"/>
  <c r="BI686"/>
  <c r="BH686"/>
  <c r="BG686"/>
  <c r="BF686"/>
  <c r="T686"/>
  <c r="R686"/>
  <c r="P686"/>
  <c r="BI668"/>
  <c r="BH668"/>
  <c r="BG668"/>
  <c r="BF668"/>
  <c r="T668"/>
  <c r="R668"/>
  <c r="P668"/>
  <c r="BI665"/>
  <c r="BH665"/>
  <c r="BG665"/>
  <c r="BF665"/>
  <c r="T665"/>
  <c r="R665"/>
  <c r="P665"/>
  <c r="BI647"/>
  <c r="BH647"/>
  <c r="BG647"/>
  <c r="BF647"/>
  <c r="T647"/>
  <c r="R647"/>
  <c r="P647"/>
  <c r="BI629"/>
  <c r="BH629"/>
  <c r="BG629"/>
  <c r="BF629"/>
  <c r="T629"/>
  <c r="R629"/>
  <c r="P629"/>
  <c r="BI599"/>
  <c r="BH599"/>
  <c r="BG599"/>
  <c r="BF599"/>
  <c r="T599"/>
  <c r="R599"/>
  <c r="P599"/>
  <c r="BI569"/>
  <c r="BH569"/>
  <c r="BG569"/>
  <c r="BF569"/>
  <c r="T569"/>
  <c r="R569"/>
  <c r="P569"/>
  <c r="BI566"/>
  <c r="BH566"/>
  <c r="BG566"/>
  <c r="BF566"/>
  <c r="T566"/>
  <c r="R566"/>
  <c r="P566"/>
  <c r="BI548"/>
  <c r="BH548"/>
  <c r="BG548"/>
  <c r="BF548"/>
  <c r="T548"/>
  <c r="R548"/>
  <c r="P548"/>
  <c r="BI530"/>
  <c r="BH530"/>
  <c r="BG530"/>
  <c r="BF530"/>
  <c r="T530"/>
  <c r="R530"/>
  <c r="P530"/>
  <c r="BI527"/>
  <c r="BH527"/>
  <c r="BG527"/>
  <c r="BF527"/>
  <c r="T527"/>
  <c r="R527"/>
  <c r="P527"/>
  <c r="BI522"/>
  <c r="BH522"/>
  <c r="BG522"/>
  <c r="BF522"/>
  <c r="T522"/>
  <c r="R522"/>
  <c r="P522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79"/>
  <c r="BH479"/>
  <c r="BG479"/>
  <c r="BF479"/>
  <c r="T479"/>
  <c r="R479"/>
  <c r="P479"/>
  <c r="BI460"/>
  <c r="BH460"/>
  <c r="BG460"/>
  <c r="BF460"/>
  <c r="T460"/>
  <c r="R460"/>
  <c r="P460"/>
  <c r="BI454"/>
  <c r="BH454"/>
  <c r="BG454"/>
  <c r="BF454"/>
  <c r="T454"/>
  <c r="R454"/>
  <c r="P454"/>
  <c r="BI446"/>
  <c r="BH446"/>
  <c r="BG446"/>
  <c r="BF446"/>
  <c r="T446"/>
  <c r="R446"/>
  <c r="P446"/>
  <c r="BI440"/>
  <c r="BH440"/>
  <c r="BG440"/>
  <c r="BF440"/>
  <c r="T440"/>
  <c r="R440"/>
  <c r="P440"/>
  <c r="BI436"/>
  <c r="BH436"/>
  <c r="BG436"/>
  <c r="BF436"/>
  <c r="T436"/>
  <c r="R436"/>
  <c r="P436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08"/>
  <c r="BH408"/>
  <c r="BG408"/>
  <c r="BF408"/>
  <c r="T408"/>
  <c r="R408"/>
  <c r="P408"/>
  <c r="BI398"/>
  <c r="BH398"/>
  <c r="BG398"/>
  <c r="BF398"/>
  <c r="T398"/>
  <c r="R398"/>
  <c r="P398"/>
  <c r="BI388"/>
  <c r="BH388"/>
  <c r="BG388"/>
  <c r="BF388"/>
  <c r="T388"/>
  <c r="R388"/>
  <c r="P388"/>
  <c r="BI377"/>
  <c r="BH377"/>
  <c r="BG377"/>
  <c r="BF377"/>
  <c r="T377"/>
  <c r="R377"/>
  <c r="P377"/>
  <c r="BI369"/>
  <c r="BH369"/>
  <c r="BG369"/>
  <c r="BF369"/>
  <c r="T369"/>
  <c r="R369"/>
  <c r="P369"/>
  <c r="BI364"/>
  <c r="BH364"/>
  <c r="BG364"/>
  <c r="BF364"/>
  <c r="T364"/>
  <c r="R364"/>
  <c r="P364"/>
  <c r="BI352"/>
  <c r="BH352"/>
  <c r="BG352"/>
  <c r="BF352"/>
  <c r="T352"/>
  <c r="R352"/>
  <c r="P352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86"/>
  <c r="BH286"/>
  <c r="BG286"/>
  <c r="BF286"/>
  <c r="T286"/>
  <c r="R286"/>
  <c r="P286"/>
  <c r="BI276"/>
  <c r="BH276"/>
  <c r="BG276"/>
  <c r="BF276"/>
  <c r="T276"/>
  <c r="R276"/>
  <c r="P276"/>
  <c r="BI242"/>
  <c r="BH242"/>
  <c r="BG242"/>
  <c r="BF242"/>
  <c r="T242"/>
  <c r="R242"/>
  <c r="P242"/>
  <c r="BI233"/>
  <c r="BH233"/>
  <c r="BG233"/>
  <c r="BF233"/>
  <c r="T233"/>
  <c r="R233"/>
  <c r="P233"/>
  <c r="BI231"/>
  <c r="BH231"/>
  <c r="BG231"/>
  <c r="BF231"/>
  <c r="T231"/>
  <c r="R231"/>
  <c r="P231"/>
  <c r="BI223"/>
  <c r="BH223"/>
  <c r="BG223"/>
  <c r="BF223"/>
  <c r="T223"/>
  <c r="R223"/>
  <c r="P223"/>
  <c r="BI218"/>
  <c r="BH218"/>
  <c r="BG218"/>
  <c r="BF218"/>
  <c r="T218"/>
  <c r="R218"/>
  <c r="P218"/>
  <c r="BI210"/>
  <c r="BH210"/>
  <c r="BG210"/>
  <c r="BF210"/>
  <c r="T210"/>
  <c r="R210"/>
  <c r="P210"/>
  <c r="BI208"/>
  <c r="BH208"/>
  <c r="BG208"/>
  <c r="BF208"/>
  <c r="T208"/>
  <c r="R208"/>
  <c r="P208"/>
  <c r="BI191"/>
  <c r="BH191"/>
  <c r="BG191"/>
  <c r="BF191"/>
  <c r="T191"/>
  <c r="R191"/>
  <c r="P191"/>
  <c r="BI177"/>
  <c r="BH177"/>
  <c r="BG177"/>
  <c r="BF177"/>
  <c r="T177"/>
  <c r="R177"/>
  <c r="P177"/>
  <c r="BI163"/>
  <c r="BH163"/>
  <c r="BG163"/>
  <c r="BF163"/>
  <c r="T163"/>
  <c r="R163"/>
  <c r="P163"/>
  <c r="BI148"/>
  <c r="BH148"/>
  <c r="BG148"/>
  <c r="BF148"/>
  <c r="T148"/>
  <c r="R148"/>
  <c r="P148"/>
  <c r="BI134"/>
  <c r="BH134"/>
  <c r="BG134"/>
  <c r="BF134"/>
  <c r="T134"/>
  <c r="R134"/>
  <c r="P134"/>
  <c r="BI127"/>
  <c r="BH127"/>
  <c r="BG127"/>
  <c r="BF127"/>
  <c r="T127"/>
  <c r="R127"/>
  <c r="P127"/>
  <c r="BI120"/>
  <c r="BH120"/>
  <c r="BG120"/>
  <c r="BF120"/>
  <c r="T120"/>
  <c r="R120"/>
  <c r="P120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J93"/>
  <c r="F91"/>
  <c r="E89"/>
  <c r="J54"/>
  <c r="F52"/>
  <c r="E50"/>
  <c r="J24"/>
  <c r="E24"/>
  <c r="J94"/>
  <c r="J23"/>
  <c r="J18"/>
  <c r="E18"/>
  <c r="F94"/>
  <c r="J17"/>
  <c r="J15"/>
  <c r="E15"/>
  <c r="F93"/>
  <c r="J14"/>
  <c r="J12"/>
  <c r="J91"/>
  <c r="E7"/>
  <c r="E87"/>
  <c i="2" r="J37"/>
  <c r="J36"/>
  <c i="1" r="AY55"/>
  <c i="2" r="J35"/>
  <c i="1" r="AX55"/>
  <c i="2" r="BI1623"/>
  <c r="BH1623"/>
  <c r="BG1623"/>
  <c r="BF1623"/>
  <c r="T1623"/>
  <c r="R1623"/>
  <c r="P1623"/>
  <c r="BI1590"/>
  <c r="BH1590"/>
  <c r="BG1590"/>
  <c r="BF1590"/>
  <c r="T1590"/>
  <c r="R1590"/>
  <c r="P1590"/>
  <c r="BI1586"/>
  <c r="BH1586"/>
  <c r="BG1586"/>
  <c r="BF1586"/>
  <c r="T1586"/>
  <c r="R1586"/>
  <c r="P1586"/>
  <c r="BI1583"/>
  <c r="BH1583"/>
  <c r="BG1583"/>
  <c r="BF1583"/>
  <c r="T1583"/>
  <c r="R1583"/>
  <c r="P1583"/>
  <c r="BI1580"/>
  <c r="BH1580"/>
  <c r="BG1580"/>
  <c r="BF1580"/>
  <c r="T1580"/>
  <c r="R1580"/>
  <c r="P1580"/>
  <c r="BI1577"/>
  <c r="BH1577"/>
  <c r="BG1577"/>
  <c r="BF1577"/>
  <c r="T1577"/>
  <c r="R1577"/>
  <c r="P1577"/>
  <c r="BI1574"/>
  <c r="BH1574"/>
  <c r="BG1574"/>
  <c r="BF1574"/>
  <c r="T1574"/>
  <c r="R1574"/>
  <c r="P1574"/>
  <c r="BI1571"/>
  <c r="BH1571"/>
  <c r="BG1571"/>
  <c r="BF1571"/>
  <c r="T1571"/>
  <c r="R1571"/>
  <c r="P1571"/>
  <c r="BI1569"/>
  <c r="BH1569"/>
  <c r="BG1569"/>
  <c r="BF1569"/>
  <c r="T1569"/>
  <c r="R1569"/>
  <c r="P1569"/>
  <c r="BI1566"/>
  <c r="BH1566"/>
  <c r="BG1566"/>
  <c r="BF1566"/>
  <c r="T1566"/>
  <c r="R1566"/>
  <c r="P1566"/>
  <c r="BI1564"/>
  <c r="BH1564"/>
  <c r="BG1564"/>
  <c r="BF1564"/>
  <c r="T1564"/>
  <c r="R1564"/>
  <c r="P1564"/>
  <c r="BI1553"/>
  <c r="BH1553"/>
  <c r="BG1553"/>
  <c r="BF1553"/>
  <c r="T1553"/>
  <c r="R1553"/>
  <c r="P1553"/>
  <c r="BI1542"/>
  <c r="BH1542"/>
  <c r="BG1542"/>
  <c r="BF1542"/>
  <c r="T1542"/>
  <c r="R1542"/>
  <c r="P1542"/>
  <c r="BI1539"/>
  <c r="BH1539"/>
  <c r="BG1539"/>
  <c r="BF1539"/>
  <c r="T1539"/>
  <c r="R1539"/>
  <c r="P1539"/>
  <c r="BI1536"/>
  <c r="BH1536"/>
  <c r="BG1536"/>
  <c r="BF1536"/>
  <c r="T1536"/>
  <c r="R1536"/>
  <c r="P1536"/>
  <c r="BI1527"/>
  <c r="BH1527"/>
  <c r="BG1527"/>
  <c r="BF1527"/>
  <c r="T1527"/>
  <c r="R1527"/>
  <c r="P1527"/>
  <c r="BI1519"/>
  <c r="BH1519"/>
  <c r="BG1519"/>
  <c r="BF1519"/>
  <c r="T1519"/>
  <c r="R1519"/>
  <c r="P1519"/>
  <c r="BI1508"/>
  <c r="BH1508"/>
  <c r="BG1508"/>
  <c r="BF1508"/>
  <c r="T1508"/>
  <c r="R1508"/>
  <c r="P1508"/>
  <c r="BI1500"/>
  <c r="BH1500"/>
  <c r="BG1500"/>
  <c r="BF1500"/>
  <c r="T1500"/>
  <c r="R1500"/>
  <c r="P1500"/>
  <c r="BI1498"/>
  <c r="BH1498"/>
  <c r="BG1498"/>
  <c r="BF1498"/>
  <c r="T1498"/>
  <c r="R1498"/>
  <c r="P1498"/>
  <c r="BI1482"/>
  <c r="BH1482"/>
  <c r="BG1482"/>
  <c r="BF1482"/>
  <c r="T1482"/>
  <c r="R1482"/>
  <c r="P1482"/>
  <c r="BI1466"/>
  <c r="BH1466"/>
  <c r="BG1466"/>
  <c r="BF1466"/>
  <c r="T1466"/>
  <c r="R1466"/>
  <c r="P1466"/>
  <c r="BI1450"/>
  <c r="BH1450"/>
  <c r="BG1450"/>
  <c r="BF1450"/>
  <c r="T1450"/>
  <c r="R1450"/>
  <c r="P1450"/>
  <c r="BI1434"/>
  <c r="BH1434"/>
  <c r="BG1434"/>
  <c r="BF1434"/>
  <c r="T1434"/>
  <c r="R1434"/>
  <c r="P1434"/>
  <c r="BI1428"/>
  <c r="BH1428"/>
  <c r="BG1428"/>
  <c r="BF1428"/>
  <c r="T1428"/>
  <c r="R1428"/>
  <c r="P1428"/>
  <c r="BI1412"/>
  <c r="BH1412"/>
  <c r="BG1412"/>
  <c r="BF1412"/>
  <c r="T1412"/>
  <c r="R1412"/>
  <c r="P1412"/>
  <c r="BI1410"/>
  <c r="BH1410"/>
  <c r="BG1410"/>
  <c r="BF1410"/>
  <c r="T1410"/>
  <c r="R1410"/>
  <c r="P1410"/>
  <c r="BI1406"/>
  <c r="BH1406"/>
  <c r="BG1406"/>
  <c r="BF1406"/>
  <c r="T1406"/>
  <c r="R1406"/>
  <c r="P1406"/>
  <c r="BI1402"/>
  <c r="BH1402"/>
  <c r="BG1402"/>
  <c r="BF1402"/>
  <c r="T1402"/>
  <c r="R1402"/>
  <c r="P1402"/>
  <c r="BI1400"/>
  <c r="BH1400"/>
  <c r="BG1400"/>
  <c r="BF1400"/>
  <c r="T1400"/>
  <c r="R1400"/>
  <c r="P1400"/>
  <c r="BI1397"/>
  <c r="BH1397"/>
  <c r="BG1397"/>
  <c r="BF1397"/>
  <c r="T1397"/>
  <c r="R1397"/>
  <c r="P1397"/>
  <c r="BI1396"/>
  <c r="BH1396"/>
  <c r="BG1396"/>
  <c r="BF1396"/>
  <c r="T1396"/>
  <c r="R1396"/>
  <c r="P1396"/>
  <c r="BI1389"/>
  <c r="BH1389"/>
  <c r="BG1389"/>
  <c r="BF1389"/>
  <c r="T1389"/>
  <c r="R1389"/>
  <c r="P1389"/>
  <c r="BI1385"/>
  <c r="BH1385"/>
  <c r="BG1385"/>
  <c r="BF1385"/>
  <c r="T1385"/>
  <c r="R1385"/>
  <c r="P1385"/>
  <c r="BI1382"/>
  <c r="BH1382"/>
  <c r="BG1382"/>
  <c r="BF1382"/>
  <c r="T1382"/>
  <c r="R1382"/>
  <c r="P1382"/>
  <c r="BI1378"/>
  <c r="BH1378"/>
  <c r="BG1378"/>
  <c r="BF1378"/>
  <c r="T1378"/>
  <c r="R1378"/>
  <c r="P1378"/>
  <c r="BI1375"/>
  <c r="BH1375"/>
  <c r="BG1375"/>
  <c r="BF1375"/>
  <c r="T1375"/>
  <c r="R1375"/>
  <c r="P1375"/>
  <c r="BI1374"/>
  <c r="BH1374"/>
  <c r="BG1374"/>
  <c r="BF1374"/>
  <c r="T1374"/>
  <c r="R1374"/>
  <c r="P1374"/>
  <c r="BI1371"/>
  <c r="BH1371"/>
  <c r="BG1371"/>
  <c r="BF1371"/>
  <c r="T1371"/>
  <c r="R1371"/>
  <c r="P1371"/>
  <c r="BI1368"/>
  <c r="BH1368"/>
  <c r="BG1368"/>
  <c r="BF1368"/>
  <c r="T1368"/>
  <c r="R1368"/>
  <c r="P1368"/>
  <c r="BI1365"/>
  <c r="BH1365"/>
  <c r="BG1365"/>
  <c r="BF1365"/>
  <c r="T1365"/>
  <c r="R1365"/>
  <c r="P1365"/>
  <c r="BI1362"/>
  <c r="BH1362"/>
  <c r="BG1362"/>
  <c r="BF1362"/>
  <c r="T1362"/>
  <c r="R1362"/>
  <c r="P1362"/>
  <c r="BI1359"/>
  <c r="BH1359"/>
  <c r="BG1359"/>
  <c r="BF1359"/>
  <c r="T1359"/>
  <c r="R1359"/>
  <c r="P1359"/>
  <c r="BI1356"/>
  <c r="BH1356"/>
  <c r="BG1356"/>
  <c r="BF1356"/>
  <c r="T1356"/>
  <c r="R1356"/>
  <c r="P1356"/>
  <c r="BI1353"/>
  <c r="BH1353"/>
  <c r="BG1353"/>
  <c r="BF1353"/>
  <c r="T1353"/>
  <c r="R1353"/>
  <c r="P1353"/>
  <c r="BI1351"/>
  <c r="BH1351"/>
  <c r="BG1351"/>
  <c r="BF1351"/>
  <c r="T1351"/>
  <c r="R1351"/>
  <c r="P1351"/>
  <c r="BI1348"/>
  <c r="BH1348"/>
  <c r="BG1348"/>
  <c r="BF1348"/>
  <c r="T1348"/>
  <c r="R1348"/>
  <c r="P1348"/>
  <c r="BI1345"/>
  <c r="BH1345"/>
  <c r="BG1345"/>
  <c r="BF1345"/>
  <c r="T1345"/>
  <c r="R1345"/>
  <c r="P1345"/>
  <c r="BI1341"/>
  <c r="BH1341"/>
  <c r="BG1341"/>
  <c r="BF1341"/>
  <c r="T1341"/>
  <c r="R1341"/>
  <c r="P1341"/>
  <c r="BI1337"/>
  <c r="BH1337"/>
  <c r="BG1337"/>
  <c r="BF1337"/>
  <c r="T1337"/>
  <c r="R1337"/>
  <c r="P1337"/>
  <c r="BI1335"/>
  <c r="BH1335"/>
  <c r="BG1335"/>
  <c r="BF1335"/>
  <c r="T1335"/>
  <c r="R1335"/>
  <c r="P1335"/>
  <c r="BI1333"/>
  <c r="BH1333"/>
  <c r="BG1333"/>
  <c r="BF1333"/>
  <c r="T1333"/>
  <c r="R1333"/>
  <c r="P1333"/>
  <c r="BI1330"/>
  <c r="BH1330"/>
  <c r="BG1330"/>
  <c r="BF1330"/>
  <c r="T1330"/>
  <c r="R1330"/>
  <c r="P1330"/>
  <c r="BI1327"/>
  <c r="BH1327"/>
  <c r="BG1327"/>
  <c r="BF1327"/>
  <c r="T1327"/>
  <c r="R1327"/>
  <c r="P1327"/>
  <c r="BI1324"/>
  <c r="BH1324"/>
  <c r="BG1324"/>
  <c r="BF1324"/>
  <c r="T1324"/>
  <c r="R1324"/>
  <c r="P1324"/>
  <c r="BI1321"/>
  <c r="BH1321"/>
  <c r="BG1321"/>
  <c r="BF1321"/>
  <c r="T1321"/>
  <c r="R1321"/>
  <c r="P1321"/>
  <c r="BI1318"/>
  <c r="BH1318"/>
  <c r="BG1318"/>
  <c r="BF1318"/>
  <c r="T1318"/>
  <c r="R1318"/>
  <c r="P1318"/>
  <c r="BI1315"/>
  <c r="BH1315"/>
  <c r="BG1315"/>
  <c r="BF1315"/>
  <c r="T1315"/>
  <c r="R1315"/>
  <c r="P1315"/>
  <c r="BI1312"/>
  <c r="BH1312"/>
  <c r="BG1312"/>
  <c r="BF1312"/>
  <c r="T1312"/>
  <c r="R1312"/>
  <c r="P1312"/>
  <c r="BI1309"/>
  <c r="BH1309"/>
  <c r="BG1309"/>
  <c r="BF1309"/>
  <c r="T1309"/>
  <c r="R1309"/>
  <c r="P1309"/>
  <c r="BI1306"/>
  <c r="BH1306"/>
  <c r="BG1306"/>
  <c r="BF1306"/>
  <c r="T1306"/>
  <c r="R1306"/>
  <c r="P1306"/>
  <c r="BI1303"/>
  <c r="BH1303"/>
  <c r="BG1303"/>
  <c r="BF1303"/>
  <c r="T1303"/>
  <c r="R1303"/>
  <c r="P1303"/>
  <c r="BI1300"/>
  <c r="BH1300"/>
  <c r="BG1300"/>
  <c r="BF1300"/>
  <c r="T1300"/>
  <c r="R1300"/>
  <c r="P1300"/>
  <c r="BI1297"/>
  <c r="BH1297"/>
  <c r="BG1297"/>
  <c r="BF1297"/>
  <c r="T1297"/>
  <c r="R1297"/>
  <c r="P1297"/>
  <c r="BI1295"/>
  <c r="BH1295"/>
  <c r="BG1295"/>
  <c r="BF1295"/>
  <c r="T1295"/>
  <c r="R1295"/>
  <c r="P1295"/>
  <c r="BI1293"/>
  <c r="BH1293"/>
  <c r="BG1293"/>
  <c r="BF1293"/>
  <c r="T1293"/>
  <c r="R1293"/>
  <c r="P1293"/>
  <c r="BI1291"/>
  <c r="BH1291"/>
  <c r="BG1291"/>
  <c r="BF1291"/>
  <c r="T1291"/>
  <c r="R1291"/>
  <c r="P1291"/>
  <c r="BI1288"/>
  <c r="BH1288"/>
  <c r="BG1288"/>
  <c r="BF1288"/>
  <c r="T1288"/>
  <c r="R1288"/>
  <c r="P1288"/>
  <c r="BI1282"/>
  <c r="BH1282"/>
  <c r="BG1282"/>
  <c r="BF1282"/>
  <c r="T1282"/>
  <c r="R1282"/>
  <c r="P1282"/>
  <c r="BI1279"/>
  <c r="BH1279"/>
  <c r="BG1279"/>
  <c r="BF1279"/>
  <c r="T1279"/>
  <c r="R1279"/>
  <c r="P1279"/>
  <c r="BI1277"/>
  <c r="BH1277"/>
  <c r="BG1277"/>
  <c r="BF1277"/>
  <c r="T1277"/>
  <c r="R1277"/>
  <c r="P1277"/>
  <c r="BI1273"/>
  <c r="BH1273"/>
  <c r="BG1273"/>
  <c r="BF1273"/>
  <c r="T1273"/>
  <c r="R1273"/>
  <c r="P1273"/>
  <c r="BI1269"/>
  <c r="BH1269"/>
  <c r="BG1269"/>
  <c r="BF1269"/>
  <c r="T1269"/>
  <c r="R1269"/>
  <c r="P1269"/>
  <c r="BI1265"/>
  <c r="BH1265"/>
  <c r="BG1265"/>
  <c r="BF1265"/>
  <c r="T1265"/>
  <c r="R1265"/>
  <c r="P1265"/>
  <c r="BI1260"/>
  <c r="BH1260"/>
  <c r="BG1260"/>
  <c r="BF1260"/>
  <c r="T1260"/>
  <c r="R1260"/>
  <c r="P1260"/>
  <c r="BI1258"/>
  <c r="BH1258"/>
  <c r="BG1258"/>
  <c r="BF1258"/>
  <c r="T1258"/>
  <c r="R1258"/>
  <c r="P1258"/>
  <c r="BI1252"/>
  <c r="BH1252"/>
  <c r="BG1252"/>
  <c r="BF1252"/>
  <c r="T1252"/>
  <c r="R1252"/>
  <c r="P1252"/>
  <c r="BI1245"/>
  <c r="BH1245"/>
  <c r="BG1245"/>
  <c r="BF1245"/>
  <c r="T1245"/>
  <c r="R1245"/>
  <c r="P1245"/>
  <c r="BI1239"/>
  <c r="BH1239"/>
  <c r="BG1239"/>
  <c r="BF1239"/>
  <c r="T1239"/>
  <c r="R1239"/>
  <c r="P1239"/>
  <c r="BI1237"/>
  <c r="BH1237"/>
  <c r="BG1237"/>
  <c r="BF1237"/>
  <c r="T1237"/>
  <c r="R1237"/>
  <c r="P1237"/>
  <c r="BI1232"/>
  <c r="BH1232"/>
  <c r="BG1232"/>
  <c r="BF1232"/>
  <c r="T1232"/>
  <c r="R1232"/>
  <c r="P1232"/>
  <c r="BI1229"/>
  <c r="BH1229"/>
  <c r="BG1229"/>
  <c r="BF1229"/>
  <c r="T1229"/>
  <c r="R1229"/>
  <c r="P1229"/>
  <c r="BI1219"/>
  <c r="BH1219"/>
  <c r="BG1219"/>
  <c r="BF1219"/>
  <c r="T1219"/>
  <c r="R1219"/>
  <c r="P1219"/>
  <c r="BI1210"/>
  <c r="BH1210"/>
  <c r="BG1210"/>
  <c r="BF1210"/>
  <c r="T1210"/>
  <c r="R1210"/>
  <c r="P1210"/>
  <c r="BI1208"/>
  <c r="BH1208"/>
  <c r="BG1208"/>
  <c r="BF1208"/>
  <c r="T1208"/>
  <c r="R1208"/>
  <c r="P1208"/>
  <c r="BI1206"/>
  <c r="BH1206"/>
  <c r="BG1206"/>
  <c r="BF1206"/>
  <c r="T1206"/>
  <c r="T1205"/>
  <c r="R1206"/>
  <c r="R1205"/>
  <c r="P1206"/>
  <c r="P1205"/>
  <c r="BI1204"/>
  <c r="BH1204"/>
  <c r="BG1204"/>
  <c r="BF1204"/>
  <c r="T1204"/>
  <c r="T1203"/>
  <c r="R1204"/>
  <c r="R1203"/>
  <c r="P1204"/>
  <c r="P1203"/>
  <c r="BI1202"/>
  <c r="BH1202"/>
  <c r="BG1202"/>
  <c r="BF1202"/>
  <c r="T1202"/>
  <c r="T1201"/>
  <c r="R1202"/>
  <c r="R1201"/>
  <c r="P1202"/>
  <c r="P1201"/>
  <c r="BI1200"/>
  <c r="BH1200"/>
  <c r="BG1200"/>
  <c r="BF1200"/>
  <c r="T1200"/>
  <c r="R1200"/>
  <c r="P1200"/>
  <c r="BI1197"/>
  <c r="BH1197"/>
  <c r="BG1197"/>
  <c r="BF1197"/>
  <c r="T1197"/>
  <c r="R1197"/>
  <c r="P1197"/>
  <c r="BI1193"/>
  <c r="BH1193"/>
  <c r="BG1193"/>
  <c r="BF1193"/>
  <c r="T1193"/>
  <c r="R1193"/>
  <c r="P1193"/>
  <c r="BI1186"/>
  <c r="BH1186"/>
  <c r="BG1186"/>
  <c r="BF1186"/>
  <c r="T1186"/>
  <c r="R1186"/>
  <c r="P1186"/>
  <c r="BI1180"/>
  <c r="BH1180"/>
  <c r="BG1180"/>
  <c r="BF1180"/>
  <c r="T1180"/>
  <c r="R1180"/>
  <c r="P1180"/>
  <c r="BI1174"/>
  <c r="BH1174"/>
  <c r="BG1174"/>
  <c r="BF1174"/>
  <c r="T1174"/>
  <c r="R1174"/>
  <c r="P1174"/>
  <c r="BI1169"/>
  <c r="BH1169"/>
  <c r="BG1169"/>
  <c r="BF1169"/>
  <c r="T1169"/>
  <c r="R1169"/>
  <c r="P1169"/>
  <c r="BI1166"/>
  <c r="BH1166"/>
  <c r="BG1166"/>
  <c r="BF1166"/>
  <c r="T1166"/>
  <c r="R1166"/>
  <c r="P1166"/>
  <c r="BI1159"/>
  <c r="BH1159"/>
  <c r="BG1159"/>
  <c r="BF1159"/>
  <c r="T1159"/>
  <c r="R1159"/>
  <c r="P1159"/>
  <c r="BI1154"/>
  <c r="BH1154"/>
  <c r="BG1154"/>
  <c r="BF1154"/>
  <c r="T1154"/>
  <c r="R1154"/>
  <c r="P1154"/>
  <c r="BI1145"/>
  <c r="BH1145"/>
  <c r="BG1145"/>
  <c r="BF1145"/>
  <c r="T1145"/>
  <c r="R1145"/>
  <c r="P1145"/>
  <c r="BI1140"/>
  <c r="BH1140"/>
  <c r="BG1140"/>
  <c r="BF1140"/>
  <c r="T1140"/>
  <c r="R1140"/>
  <c r="P1140"/>
  <c r="BI1136"/>
  <c r="BH1136"/>
  <c r="BG1136"/>
  <c r="BF1136"/>
  <c r="T1136"/>
  <c r="R1136"/>
  <c r="P1136"/>
  <c r="BI1132"/>
  <c r="BH1132"/>
  <c r="BG1132"/>
  <c r="BF1132"/>
  <c r="T1132"/>
  <c r="R1132"/>
  <c r="P1132"/>
  <c r="BI1128"/>
  <c r="BH1128"/>
  <c r="BG1128"/>
  <c r="BF1128"/>
  <c r="T1128"/>
  <c r="R1128"/>
  <c r="P1128"/>
  <c r="BI1120"/>
  <c r="BH1120"/>
  <c r="BG1120"/>
  <c r="BF1120"/>
  <c r="T1120"/>
  <c r="R1120"/>
  <c r="P1120"/>
  <c r="BI1113"/>
  <c r="BH1113"/>
  <c r="BG1113"/>
  <c r="BF1113"/>
  <c r="T1113"/>
  <c r="R1113"/>
  <c r="P1113"/>
  <c r="BI1109"/>
  <c r="BH1109"/>
  <c r="BG1109"/>
  <c r="BF1109"/>
  <c r="T1109"/>
  <c r="R1109"/>
  <c r="P1109"/>
  <c r="BI1106"/>
  <c r="BH1106"/>
  <c r="BG1106"/>
  <c r="BF1106"/>
  <c r="T1106"/>
  <c r="R1106"/>
  <c r="P1106"/>
  <c r="BI1101"/>
  <c r="BH1101"/>
  <c r="BG1101"/>
  <c r="BF1101"/>
  <c r="T1101"/>
  <c r="R1101"/>
  <c r="P1101"/>
  <c r="BI1097"/>
  <c r="BH1097"/>
  <c r="BG1097"/>
  <c r="BF1097"/>
  <c r="T1097"/>
  <c r="R1097"/>
  <c r="P1097"/>
  <c r="BI1095"/>
  <c r="BH1095"/>
  <c r="BG1095"/>
  <c r="BF1095"/>
  <c r="T1095"/>
  <c r="R1095"/>
  <c r="P1095"/>
  <c r="BI1090"/>
  <c r="BH1090"/>
  <c r="BG1090"/>
  <c r="BF1090"/>
  <c r="T1090"/>
  <c r="R1090"/>
  <c r="P1090"/>
  <c r="BI1086"/>
  <c r="BH1086"/>
  <c r="BG1086"/>
  <c r="BF1086"/>
  <c r="T1086"/>
  <c r="R1086"/>
  <c r="P1086"/>
  <c r="BI1081"/>
  <c r="BH1081"/>
  <c r="BG1081"/>
  <c r="BF1081"/>
  <c r="T1081"/>
  <c r="R1081"/>
  <c r="P1081"/>
  <c r="BI1076"/>
  <c r="BH1076"/>
  <c r="BG1076"/>
  <c r="BF1076"/>
  <c r="T1076"/>
  <c r="R1076"/>
  <c r="P1076"/>
  <c r="BI1071"/>
  <c r="BH1071"/>
  <c r="BG1071"/>
  <c r="BF1071"/>
  <c r="T1071"/>
  <c r="R1071"/>
  <c r="P1071"/>
  <c r="BI1066"/>
  <c r="BH1066"/>
  <c r="BG1066"/>
  <c r="BF1066"/>
  <c r="T1066"/>
  <c r="R1066"/>
  <c r="P1066"/>
  <c r="BI1058"/>
  <c r="BH1058"/>
  <c r="BG1058"/>
  <c r="BF1058"/>
  <c r="T1058"/>
  <c r="R1058"/>
  <c r="P1058"/>
  <c r="BI1051"/>
  <c r="BH1051"/>
  <c r="BG1051"/>
  <c r="BF1051"/>
  <c r="T1051"/>
  <c r="R1051"/>
  <c r="P1051"/>
  <c r="BI1049"/>
  <c r="BH1049"/>
  <c r="BG1049"/>
  <c r="BF1049"/>
  <c r="T1049"/>
  <c r="R1049"/>
  <c r="P1049"/>
  <c r="BI1042"/>
  <c r="BH1042"/>
  <c r="BG1042"/>
  <c r="BF1042"/>
  <c r="T1042"/>
  <c r="R1042"/>
  <c r="P1042"/>
  <c r="BI1037"/>
  <c r="BH1037"/>
  <c r="BG1037"/>
  <c r="BF1037"/>
  <c r="T1037"/>
  <c r="R1037"/>
  <c r="P1037"/>
  <c r="BI1031"/>
  <c r="BH1031"/>
  <c r="BG1031"/>
  <c r="BF1031"/>
  <c r="T1031"/>
  <c r="R1031"/>
  <c r="P1031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07"/>
  <c r="BH1007"/>
  <c r="BG1007"/>
  <c r="BF1007"/>
  <c r="T1007"/>
  <c r="R1007"/>
  <c r="P1007"/>
  <c r="BI994"/>
  <c r="BH994"/>
  <c r="BG994"/>
  <c r="BF994"/>
  <c r="T994"/>
  <c r="R994"/>
  <c r="P994"/>
  <c r="BI983"/>
  <c r="BH983"/>
  <c r="BG983"/>
  <c r="BF983"/>
  <c r="T983"/>
  <c r="R983"/>
  <c r="P983"/>
  <c r="BI980"/>
  <c r="BH980"/>
  <c r="BG980"/>
  <c r="BF980"/>
  <c r="T980"/>
  <c r="R980"/>
  <c r="P980"/>
  <c r="BI978"/>
  <c r="BH978"/>
  <c r="BG978"/>
  <c r="BF978"/>
  <c r="T978"/>
  <c r="R978"/>
  <c r="P978"/>
  <c r="BI975"/>
  <c r="BH975"/>
  <c r="BG975"/>
  <c r="BF975"/>
  <c r="T975"/>
  <c r="R975"/>
  <c r="P975"/>
  <c r="BI959"/>
  <c r="BH959"/>
  <c r="BG959"/>
  <c r="BF959"/>
  <c r="T959"/>
  <c r="R959"/>
  <c r="P959"/>
  <c r="BI956"/>
  <c r="BH956"/>
  <c r="BG956"/>
  <c r="BF956"/>
  <c r="T956"/>
  <c r="T955"/>
  <c r="R956"/>
  <c r="R955"/>
  <c r="P956"/>
  <c r="P955"/>
  <c r="BI954"/>
  <c r="BH954"/>
  <c r="BG954"/>
  <c r="BF954"/>
  <c r="T954"/>
  <c r="R954"/>
  <c r="P954"/>
  <c r="BI949"/>
  <c r="BH949"/>
  <c r="BG949"/>
  <c r="BF949"/>
  <c r="T949"/>
  <c r="R949"/>
  <c r="P949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R934"/>
  <c r="P934"/>
  <c r="BI931"/>
  <c r="BH931"/>
  <c r="BG931"/>
  <c r="BF931"/>
  <c r="T931"/>
  <c r="R931"/>
  <c r="P931"/>
  <c r="BI928"/>
  <c r="BH928"/>
  <c r="BG928"/>
  <c r="BF928"/>
  <c r="T928"/>
  <c r="R928"/>
  <c r="P928"/>
  <c r="BI922"/>
  <c r="BH922"/>
  <c r="BG922"/>
  <c r="BF922"/>
  <c r="T922"/>
  <c r="R922"/>
  <c r="P922"/>
  <c r="BI916"/>
  <c r="BH916"/>
  <c r="BG916"/>
  <c r="BF916"/>
  <c r="T916"/>
  <c r="R916"/>
  <c r="P916"/>
  <c r="BI910"/>
  <c r="BH910"/>
  <c r="BG910"/>
  <c r="BF910"/>
  <c r="T910"/>
  <c r="R910"/>
  <c r="P910"/>
  <c r="BI905"/>
  <c r="BH905"/>
  <c r="BG905"/>
  <c r="BF905"/>
  <c r="T905"/>
  <c r="R905"/>
  <c r="P905"/>
  <c r="BI902"/>
  <c r="BH902"/>
  <c r="BG902"/>
  <c r="BF902"/>
  <c r="T902"/>
  <c r="R902"/>
  <c r="P902"/>
  <c r="BI900"/>
  <c r="BH900"/>
  <c r="BG900"/>
  <c r="BF900"/>
  <c r="T900"/>
  <c r="R900"/>
  <c r="P900"/>
  <c r="BI897"/>
  <c r="BH897"/>
  <c r="BG897"/>
  <c r="BF897"/>
  <c r="T897"/>
  <c r="R897"/>
  <c r="P897"/>
  <c r="BI894"/>
  <c r="BH894"/>
  <c r="BG894"/>
  <c r="BF894"/>
  <c r="T894"/>
  <c r="R894"/>
  <c r="P894"/>
  <c r="BI874"/>
  <c r="BH874"/>
  <c r="BG874"/>
  <c r="BF874"/>
  <c r="T874"/>
  <c r="R874"/>
  <c r="P874"/>
  <c r="BI872"/>
  <c r="BH872"/>
  <c r="BG872"/>
  <c r="BF872"/>
  <c r="T872"/>
  <c r="R872"/>
  <c r="P872"/>
  <c r="BI868"/>
  <c r="BH868"/>
  <c r="BG868"/>
  <c r="BF868"/>
  <c r="T868"/>
  <c r="R868"/>
  <c r="P868"/>
  <c r="BI848"/>
  <c r="BH848"/>
  <c r="BG848"/>
  <c r="BF848"/>
  <c r="T848"/>
  <c r="R848"/>
  <c r="P848"/>
  <c r="BI824"/>
  <c r="BH824"/>
  <c r="BG824"/>
  <c r="BF824"/>
  <c r="T824"/>
  <c r="R824"/>
  <c r="P824"/>
  <c r="BI812"/>
  <c r="BH812"/>
  <c r="BG812"/>
  <c r="BF812"/>
  <c r="T812"/>
  <c r="R812"/>
  <c r="P812"/>
  <c r="BI766"/>
  <c r="BH766"/>
  <c r="BG766"/>
  <c r="BF766"/>
  <c r="T766"/>
  <c r="R766"/>
  <c r="P766"/>
  <c r="BI762"/>
  <c r="BH762"/>
  <c r="BG762"/>
  <c r="BF762"/>
  <c r="T762"/>
  <c r="R762"/>
  <c r="P762"/>
  <c r="BI743"/>
  <c r="BH743"/>
  <c r="BG743"/>
  <c r="BF743"/>
  <c r="T743"/>
  <c r="R743"/>
  <c r="P743"/>
  <c r="BI740"/>
  <c r="BH740"/>
  <c r="BG740"/>
  <c r="BF740"/>
  <c r="T740"/>
  <c r="R740"/>
  <c r="P740"/>
  <c r="BI731"/>
  <c r="BH731"/>
  <c r="BG731"/>
  <c r="BF731"/>
  <c r="T731"/>
  <c r="R731"/>
  <c r="P731"/>
  <c r="BI728"/>
  <c r="BH728"/>
  <c r="BG728"/>
  <c r="BF728"/>
  <c r="T728"/>
  <c r="R728"/>
  <c r="P728"/>
  <c r="BI720"/>
  <c r="BH720"/>
  <c r="BG720"/>
  <c r="BF720"/>
  <c r="T720"/>
  <c r="R720"/>
  <c r="P720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701"/>
  <c r="BH701"/>
  <c r="BG701"/>
  <c r="BF701"/>
  <c r="T701"/>
  <c r="R701"/>
  <c r="P701"/>
  <c r="BI697"/>
  <c r="BH697"/>
  <c r="BG697"/>
  <c r="BF697"/>
  <c r="T697"/>
  <c r="R697"/>
  <c r="P697"/>
  <c r="BI694"/>
  <c r="BH694"/>
  <c r="BG694"/>
  <c r="BF694"/>
  <c r="T694"/>
  <c r="R694"/>
  <c r="P694"/>
  <c r="BI689"/>
  <c r="BH689"/>
  <c r="BG689"/>
  <c r="BF689"/>
  <c r="T689"/>
  <c r="R689"/>
  <c r="P689"/>
  <c r="BI685"/>
  <c r="BH685"/>
  <c r="BG685"/>
  <c r="BF685"/>
  <c r="T685"/>
  <c r="R685"/>
  <c r="P685"/>
  <c r="BI682"/>
  <c r="BH682"/>
  <c r="BG682"/>
  <c r="BF682"/>
  <c r="T682"/>
  <c r="R682"/>
  <c r="P682"/>
  <c r="BI677"/>
  <c r="BH677"/>
  <c r="BG677"/>
  <c r="BF677"/>
  <c r="T677"/>
  <c r="R677"/>
  <c r="P677"/>
  <c r="BI672"/>
  <c r="BH672"/>
  <c r="BG672"/>
  <c r="BF672"/>
  <c r="T672"/>
  <c r="R672"/>
  <c r="P672"/>
  <c r="BI664"/>
  <c r="BH664"/>
  <c r="BG664"/>
  <c r="BF664"/>
  <c r="T664"/>
  <c r="R664"/>
  <c r="P664"/>
  <c r="BI653"/>
  <c r="BH653"/>
  <c r="BG653"/>
  <c r="BF653"/>
  <c r="T653"/>
  <c r="R653"/>
  <c r="P653"/>
  <c r="BI650"/>
  <c r="BH650"/>
  <c r="BG650"/>
  <c r="BF650"/>
  <c r="T650"/>
  <c r="R650"/>
  <c r="P650"/>
  <c r="BI633"/>
  <c r="BH633"/>
  <c r="BG633"/>
  <c r="BF633"/>
  <c r="T633"/>
  <c r="R633"/>
  <c r="P633"/>
  <c r="BI626"/>
  <c r="BH626"/>
  <c r="BG626"/>
  <c r="BF626"/>
  <c r="T626"/>
  <c r="R626"/>
  <c r="P626"/>
  <c r="BI620"/>
  <c r="BH620"/>
  <c r="BG620"/>
  <c r="BF620"/>
  <c r="T620"/>
  <c r="R620"/>
  <c r="P620"/>
  <c r="BI615"/>
  <c r="BH615"/>
  <c r="BG615"/>
  <c r="BF615"/>
  <c r="T615"/>
  <c r="R615"/>
  <c r="P615"/>
  <c r="BI604"/>
  <c r="BH604"/>
  <c r="BG604"/>
  <c r="BF604"/>
  <c r="T604"/>
  <c r="R604"/>
  <c r="P604"/>
  <c r="BI567"/>
  <c r="BH567"/>
  <c r="BG567"/>
  <c r="BF567"/>
  <c r="T567"/>
  <c r="R567"/>
  <c r="P567"/>
  <c r="BI561"/>
  <c r="BH561"/>
  <c r="BG561"/>
  <c r="BF561"/>
  <c r="T561"/>
  <c r="R561"/>
  <c r="P561"/>
  <c r="BI558"/>
  <c r="BH558"/>
  <c r="BG558"/>
  <c r="BF558"/>
  <c r="T558"/>
  <c r="R558"/>
  <c r="P558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1"/>
  <c r="BH521"/>
  <c r="BG521"/>
  <c r="BF521"/>
  <c r="T521"/>
  <c r="R521"/>
  <c r="P521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74"/>
  <c r="BH474"/>
  <c r="BG474"/>
  <c r="BF474"/>
  <c r="T474"/>
  <c r="R474"/>
  <c r="P474"/>
  <c r="BI454"/>
  <c r="BH454"/>
  <c r="BG454"/>
  <c r="BF454"/>
  <c r="T454"/>
  <c r="R454"/>
  <c r="P454"/>
  <c r="BI444"/>
  <c r="BH444"/>
  <c r="BG444"/>
  <c r="BF444"/>
  <c r="T444"/>
  <c r="R444"/>
  <c r="P444"/>
  <c r="BI439"/>
  <c r="BH439"/>
  <c r="BG439"/>
  <c r="BF439"/>
  <c r="T439"/>
  <c r="R439"/>
  <c r="P439"/>
  <c r="BI421"/>
  <c r="BH421"/>
  <c r="BG421"/>
  <c r="BF421"/>
  <c r="T421"/>
  <c r="R421"/>
  <c r="P421"/>
  <c r="BI418"/>
  <c r="BH418"/>
  <c r="BG418"/>
  <c r="BF418"/>
  <c r="T418"/>
  <c r="R418"/>
  <c r="P418"/>
  <c r="BI401"/>
  <c r="BH401"/>
  <c r="BG401"/>
  <c r="BF401"/>
  <c r="T401"/>
  <c r="R401"/>
  <c r="P401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2"/>
  <c r="BH362"/>
  <c r="BG362"/>
  <c r="BF362"/>
  <c r="T362"/>
  <c r="R362"/>
  <c r="P362"/>
  <c r="BI343"/>
  <c r="BH343"/>
  <c r="BG343"/>
  <c r="BF343"/>
  <c r="T343"/>
  <c r="R343"/>
  <c r="P343"/>
  <c r="BI326"/>
  <c r="BH326"/>
  <c r="BG326"/>
  <c r="BF326"/>
  <c r="T326"/>
  <c r="R326"/>
  <c r="P326"/>
  <c r="BI322"/>
  <c r="BH322"/>
  <c r="BG322"/>
  <c r="BF322"/>
  <c r="T322"/>
  <c r="R322"/>
  <c r="P322"/>
  <c r="BI314"/>
  <c r="BH314"/>
  <c r="BG314"/>
  <c r="BF314"/>
  <c r="T314"/>
  <c r="R314"/>
  <c r="P314"/>
  <c r="BI304"/>
  <c r="BH304"/>
  <c r="BG304"/>
  <c r="BF304"/>
  <c r="T304"/>
  <c r="R304"/>
  <c r="P304"/>
  <c r="BI278"/>
  <c r="BH278"/>
  <c r="BG278"/>
  <c r="BF278"/>
  <c r="T278"/>
  <c r="R278"/>
  <c r="P278"/>
  <c r="BI250"/>
  <c r="BH250"/>
  <c r="BG250"/>
  <c r="BF250"/>
  <c r="T250"/>
  <c r="R250"/>
  <c r="P250"/>
  <c r="BI241"/>
  <c r="BH241"/>
  <c r="BG241"/>
  <c r="BF241"/>
  <c r="T241"/>
  <c r="R241"/>
  <c r="P241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199"/>
  <c r="BH199"/>
  <c r="BG199"/>
  <c r="BF199"/>
  <c r="T199"/>
  <c r="R199"/>
  <c r="P199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6"/>
  <c r="BH146"/>
  <c r="BG146"/>
  <c r="BF146"/>
  <c r="T146"/>
  <c r="R146"/>
  <c r="P146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J100"/>
  <c r="F98"/>
  <c r="E96"/>
  <c r="J54"/>
  <c r="F52"/>
  <c r="E50"/>
  <c r="J24"/>
  <c r="E24"/>
  <c r="J101"/>
  <c r="J23"/>
  <c r="J18"/>
  <c r="E18"/>
  <c r="F101"/>
  <c r="J17"/>
  <c r="J15"/>
  <c r="E15"/>
  <c r="F100"/>
  <c r="J14"/>
  <c r="J12"/>
  <c r="J52"/>
  <c r="E7"/>
  <c r="E94"/>
  <c i="1" r="L50"/>
  <c r="AM50"/>
  <c r="AM49"/>
  <c r="L49"/>
  <c r="AM47"/>
  <c r="L47"/>
  <c r="L45"/>
  <c r="L44"/>
  <c i="4" r="BK109"/>
  <c r="BK105"/>
  <c r="J102"/>
  <c r="J101"/>
  <c r="J96"/>
  <c r="J93"/>
  <c r="J90"/>
  <c i="3" r="J1257"/>
  <c r="J1256"/>
  <c r="BK1255"/>
  <c r="J1254"/>
  <c r="J1253"/>
  <c r="J1252"/>
  <c r="BK1251"/>
  <c r="J1097"/>
  <c r="J1090"/>
  <c r="J1083"/>
  <c r="BK1069"/>
  <c r="BK1062"/>
  <c r="BK1060"/>
  <c r="BK1057"/>
  <c r="BK1054"/>
  <c r="BK1051"/>
  <c r="BK1048"/>
  <c r="BK1045"/>
  <c r="BK1040"/>
  <c r="BK1035"/>
  <c r="BK1030"/>
  <c r="BK1018"/>
  <c r="BK1002"/>
  <c r="J996"/>
  <c r="J991"/>
  <c r="BK985"/>
  <c r="BK983"/>
  <c r="BK976"/>
  <c r="BK970"/>
  <c r="J966"/>
  <c r="J959"/>
  <c r="BK955"/>
  <c r="BK948"/>
  <c r="BK946"/>
  <c r="J945"/>
  <c r="J942"/>
  <c r="J939"/>
  <c r="J936"/>
  <c r="BK928"/>
  <c r="BK925"/>
  <c r="BK923"/>
  <c r="J918"/>
  <c r="J913"/>
  <c r="BK906"/>
  <c r="BK898"/>
  <c r="J898"/>
  <c r="J891"/>
  <c r="BK878"/>
  <c r="BK850"/>
  <c r="BK826"/>
  <c r="BK823"/>
  <c r="BK817"/>
  <c r="BK812"/>
  <c r="BK806"/>
  <c r="BK801"/>
  <c r="BK799"/>
  <c r="BK793"/>
  <c r="BK788"/>
  <c r="BK785"/>
  <c r="BK783"/>
  <c r="BK782"/>
  <c r="BK780"/>
  <c r="BK779"/>
  <c r="BK778"/>
  <c r="BK774"/>
  <c r="BK770"/>
  <c r="J770"/>
  <c r="BK761"/>
  <c r="BK759"/>
  <c r="BK733"/>
  <c r="BK707"/>
  <c r="BK704"/>
  <c r="BK686"/>
  <c r="BK668"/>
  <c r="BK665"/>
  <c r="BK647"/>
  <c r="BK629"/>
  <c r="BK599"/>
  <c r="BK569"/>
  <c r="BK566"/>
  <c r="J566"/>
  <c r="BK530"/>
  <c r="BK527"/>
  <c r="BK522"/>
  <c r="J515"/>
  <c r="BK512"/>
  <c r="BK509"/>
  <c r="BK506"/>
  <c r="BK493"/>
  <c r="BK490"/>
  <c r="BK487"/>
  <c r="J479"/>
  <c r="BK460"/>
  <c r="BK454"/>
  <c r="BK446"/>
  <c r="BK440"/>
  <c r="BK436"/>
  <c r="BK430"/>
  <c r="BK424"/>
  <c r="BK418"/>
  <c r="BK408"/>
  <c r="BK398"/>
  <c r="BK388"/>
  <c r="BK377"/>
  <c r="J369"/>
  <c r="BK364"/>
  <c r="BK352"/>
  <c r="BK343"/>
  <c r="J339"/>
  <c r="J337"/>
  <c r="J335"/>
  <c r="J331"/>
  <c r="J328"/>
  <c r="J325"/>
  <c r="J322"/>
  <c r="J319"/>
  <c r="J316"/>
  <c r="J304"/>
  <c r="J300"/>
  <c r="J296"/>
  <c r="J286"/>
  <c r="J276"/>
  <c r="J242"/>
  <c r="J233"/>
  <c r="J231"/>
  <c r="BK223"/>
  <c r="BK218"/>
  <c r="BK210"/>
  <c r="BK208"/>
  <c r="BK191"/>
  <c r="J177"/>
  <c r="BK163"/>
  <c r="BK148"/>
  <c r="BK134"/>
  <c r="BK127"/>
  <c r="BK120"/>
  <c r="BK111"/>
  <c r="J106"/>
  <c r="BK100"/>
  <c i="2" r="J1542"/>
  <c r="BK1536"/>
  <c r="BK1527"/>
  <c r="BK1508"/>
  <c r="J1500"/>
  <c r="BK1482"/>
  <c r="J1450"/>
  <c r="J1428"/>
  <c r="BK1410"/>
  <c r="J1402"/>
  <c r="J1397"/>
  <c r="BK1385"/>
  <c r="J1378"/>
  <c r="BK1375"/>
  <c r="J1371"/>
  <c r="BK1365"/>
  <c r="J1359"/>
  <c r="BK1353"/>
  <c r="BK1345"/>
  <c r="BK1341"/>
  <c r="BK1335"/>
  <c r="BK1324"/>
  <c r="BK1318"/>
  <c r="BK1312"/>
  <c r="BK1306"/>
  <c r="J1300"/>
  <c r="J1295"/>
  <c r="BK1291"/>
  <c r="BK1282"/>
  <c r="J1277"/>
  <c r="BK1269"/>
  <c r="BK1265"/>
  <c r="J1252"/>
  <c r="J1245"/>
  <c r="BK1237"/>
  <c r="BK1229"/>
  <c r="J1210"/>
  <c r="BK1204"/>
  <c r="J1200"/>
  <c r="BK1193"/>
  <c r="J1180"/>
  <c r="BK1169"/>
  <c r="J1159"/>
  <c r="BK1145"/>
  <c r="J1136"/>
  <c r="BK1128"/>
  <c r="J1120"/>
  <c r="BK1109"/>
  <c r="J1101"/>
  <c r="BK1095"/>
  <c r="J1086"/>
  <c r="J1076"/>
  <c r="BK1058"/>
  <c r="BK1042"/>
  <c r="J1031"/>
  <c r="J1026"/>
  <c r="J1007"/>
  <c r="BK983"/>
  <c r="BK978"/>
  <c r="BK959"/>
  <c r="J954"/>
  <c r="BK945"/>
  <c r="BK941"/>
  <c r="BK937"/>
  <c r="J934"/>
  <c r="J928"/>
  <c r="BK916"/>
  <c r="BK900"/>
  <c r="BK894"/>
  <c r="BK872"/>
  <c r="BK848"/>
  <c r="J812"/>
  <c r="J762"/>
  <c r="J740"/>
  <c r="BK728"/>
  <c r="J712"/>
  <c r="J706"/>
  <c r="BK701"/>
  <c r="J694"/>
  <c r="J685"/>
  <c r="J677"/>
  <c r="BK664"/>
  <c r="BK650"/>
  <c r="BK626"/>
  <c r="BK615"/>
  <c r="J567"/>
  <c r="J558"/>
  <c r="J545"/>
  <c r="BK539"/>
  <c r="BK533"/>
  <c r="J527"/>
  <c r="J513"/>
  <c r="BK503"/>
  <c r="BK454"/>
  <c r="J421"/>
  <c r="BK384"/>
  <c r="J377"/>
  <c r="J370"/>
  <c r="BK343"/>
  <c r="J326"/>
  <c r="BK304"/>
  <c r="J250"/>
  <c r="J216"/>
  <c r="BK207"/>
  <c r="J199"/>
  <c r="BK187"/>
  <c r="J177"/>
  <c r="BK171"/>
  <c r="BK165"/>
  <c r="BK162"/>
  <c r="BK146"/>
  <c r="BK132"/>
  <c r="J124"/>
  <c r="J118"/>
  <c r="BK110"/>
  <c r="BK107"/>
  <c i="4" r="BK108"/>
  <c r="J105"/>
  <c r="BK102"/>
  <c r="J99"/>
  <c r="BK96"/>
  <c r="BK93"/>
  <c r="BK90"/>
  <c i="2" r="J1623"/>
  <c r="BK1590"/>
  <c r="BK1583"/>
  <c r="BK1580"/>
  <c r="BK1577"/>
  <c r="BK1574"/>
  <c r="BK1571"/>
  <c r="BK1569"/>
  <c r="BK1566"/>
  <c r="BK1564"/>
  <c r="BK1553"/>
  <c r="BK1542"/>
  <c r="J1527"/>
  <c r="BK1500"/>
  <c r="J1482"/>
  <c r="BK1450"/>
  <c r="BK1412"/>
  <c r="J1406"/>
  <c r="J1400"/>
  <c r="BK1396"/>
  <c r="J1385"/>
  <c r="BK1378"/>
  <c r="J1374"/>
  <c r="BK1368"/>
  <c r="BK1362"/>
  <c r="BK1359"/>
  <c r="J1353"/>
  <c r="BK1348"/>
  <c r="J1341"/>
  <c r="J1333"/>
  <c r="J1330"/>
  <c r="BK1327"/>
  <c r="J1324"/>
  <c r="BK1315"/>
  <c r="J1309"/>
  <c r="J1303"/>
  <c r="BK1297"/>
  <c r="J1293"/>
  <c r="J1291"/>
  <c r="J1282"/>
  <c r="BK1277"/>
  <c r="J1269"/>
  <c r="J1260"/>
  <c r="BK1252"/>
  <c r="BK1239"/>
  <c r="BK1232"/>
  <c r="J1219"/>
  <c r="BK1208"/>
  <c r="J1204"/>
  <c r="BK1200"/>
  <c r="J1193"/>
  <c r="BK1186"/>
  <c r="J1174"/>
  <c r="J1166"/>
  <c r="BK1154"/>
  <c r="BK1136"/>
  <c r="BK1120"/>
  <c r="J1109"/>
  <c r="BK1101"/>
  <c r="J1095"/>
  <c r="BK1086"/>
  <c r="BK1071"/>
  <c r="J1058"/>
  <c r="BK1051"/>
  <c r="J1042"/>
  <c r="BK1031"/>
  <c r="BK1026"/>
  <c r="BK1007"/>
  <c r="J980"/>
  <c r="J975"/>
  <c r="J959"/>
  <c r="BK954"/>
  <c r="J945"/>
  <c r="J941"/>
  <c r="BK939"/>
  <c r="BK934"/>
  <c r="BK928"/>
  <c r="J916"/>
  <c r="BK910"/>
  <c r="BK902"/>
  <c r="J900"/>
  <c r="J894"/>
  <c r="J872"/>
  <c r="J848"/>
  <c r="BK812"/>
  <c r="BK762"/>
  <c r="BK740"/>
  <c r="J728"/>
  <c r="BK709"/>
  <c r="J701"/>
  <c r="J697"/>
  <c r="BK689"/>
  <c r="BK682"/>
  <c r="BK672"/>
  <c r="J653"/>
  <c r="J626"/>
  <c r="J615"/>
  <c r="BK604"/>
  <c r="BK561"/>
  <c r="BK548"/>
  <c r="J542"/>
  <c r="J533"/>
  <c r="BK527"/>
  <c r="J521"/>
  <c r="J508"/>
  <c r="J474"/>
  <c r="BK444"/>
  <c r="J439"/>
  <c r="J418"/>
  <c r="J384"/>
  <c r="BK381"/>
  <c r="BK374"/>
  <c r="J362"/>
  <c r="BK322"/>
  <c r="BK314"/>
  <c r="BK278"/>
  <c r="J278"/>
  <c r="BK250"/>
  <c r="BK216"/>
  <c r="BK199"/>
  <c r="J187"/>
  <c r="BK177"/>
  <c r="J171"/>
  <c r="J162"/>
  <c r="J158"/>
  <c r="J146"/>
  <c r="J132"/>
  <c r="BK124"/>
  <c r="J107"/>
  <c i="4" r="J108"/>
  <c r="BK107"/>
  <c r="BK104"/>
  <c r="BK99"/>
  <c r="J98"/>
  <c r="J95"/>
  <c r="BK91"/>
  <c i="3" r="BK1257"/>
  <c r="BK1256"/>
  <c r="J1255"/>
  <c r="BK1254"/>
  <c r="BK1253"/>
  <c r="BK1252"/>
  <c r="J1251"/>
  <c r="BK1250"/>
  <c r="J1250"/>
  <c r="BK1249"/>
  <c r="J1249"/>
  <c r="BK1248"/>
  <c r="J1248"/>
  <c r="BK1247"/>
  <c r="J1247"/>
  <c r="BK1219"/>
  <c r="J1219"/>
  <c r="BK1217"/>
  <c r="J1217"/>
  <c r="BK1214"/>
  <c r="J1214"/>
  <c r="BK1184"/>
  <c r="J1184"/>
  <c r="BK1155"/>
  <c r="J1155"/>
  <c r="BK1126"/>
  <c r="J1126"/>
  <c r="BK1097"/>
  <c r="BK1090"/>
  <c r="BK1083"/>
  <c r="BK1076"/>
  <c r="J1076"/>
  <c r="J1069"/>
  <c r="J1062"/>
  <c r="J1060"/>
  <c r="J1057"/>
  <c r="J1054"/>
  <c r="J1051"/>
  <c r="J1048"/>
  <c r="J1045"/>
  <c r="J1040"/>
  <c r="J1035"/>
  <c r="J1030"/>
  <c r="J1018"/>
  <c r="J1002"/>
  <c r="BK996"/>
  <c r="BK991"/>
  <c r="J985"/>
  <c r="J983"/>
  <c r="J976"/>
  <c r="J970"/>
  <c r="BK966"/>
  <c r="BK959"/>
  <c r="J955"/>
  <c r="J948"/>
  <c r="J946"/>
  <c r="BK945"/>
  <c r="BK942"/>
  <c r="BK939"/>
  <c r="BK936"/>
  <c r="J928"/>
  <c r="J925"/>
  <c r="J923"/>
  <c r="BK918"/>
  <c r="BK913"/>
  <c r="J906"/>
  <c r="BK891"/>
  <c r="BK889"/>
  <c r="J889"/>
  <c r="J878"/>
  <c r="J850"/>
  <c r="J826"/>
  <c r="J823"/>
  <c r="J817"/>
  <c r="J812"/>
  <c r="J806"/>
  <c r="J801"/>
  <c r="J799"/>
  <c r="J793"/>
  <c r="J788"/>
  <c r="J785"/>
  <c r="J783"/>
  <c r="J782"/>
  <c r="J780"/>
  <c r="J779"/>
  <c r="J778"/>
  <c r="J774"/>
  <c r="BK764"/>
  <c r="J764"/>
  <c r="J761"/>
  <c r="J759"/>
  <c r="J733"/>
  <c r="J707"/>
  <c r="J704"/>
  <c r="J686"/>
  <c r="J668"/>
  <c r="J665"/>
  <c r="J647"/>
  <c r="J629"/>
  <c r="J599"/>
  <c r="J569"/>
  <c r="BK548"/>
  <c r="J548"/>
  <c r="J530"/>
  <c r="J527"/>
  <c r="J522"/>
  <c r="BK515"/>
  <c r="J512"/>
  <c r="J509"/>
  <c r="J506"/>
  <c r="J493"/>
  <c r="J490"/>
  <c r="J487"/>
  <c r="BK479"/>
  <c r="J460"/>
  <c r="J454"/>
  <c r="J446"/>
  <c r="J440"/>
  <c r="J436"/>
  <c r="J430"/>
  <c r="J424"/>
  <c r="J418"/>
  <c r="J408"/>
  <c r="J398"/>
  <c r="J388"/>
  <c r="J377"/>
  <c r="BK369"/>
  <c r="J364"/>
  <c r="J352"/>
  <c r="J343"/>
  <c r="BK339"/>
  <c r="BK337"/>
  <c r="BK335"/>
  <c r="BK331"/>
  <c r="BK328"/>
  <c r="BK325"/>
  <c r="BK322"/>
  <c r="BK319"/>
  <c r="BK316"/>
  <c r="BK304"/>
  <c r="BK300"/>
  <c r="BK296"/>
  <c r="BK286"/>
  <c r="BK276"/>
  <c r="BK242"/>
  <c r="BK233"/>
  <c r="BK231"/>
  <c r="J223"/>
  <c r="J218"/>
  <c r="J210"/>
  <c r="J208"/>
  <c r="J191"/>
  <c r="BK177"/>
  <c r="J163"/>
  <c r="J148"/>
  <c r="J134"/>
  <c r="J127"/>
  <c r="J120"/>
  <c r="J111"/>
  <c r="BK106"/>
  <c r="J100"/>
  <c i="2" r="BK1539"/>
  <c r="J1536"/>
  <c r="BK1519"/>
  <c r="J1508"/>
  <c r="BK1498"/>
  <c r="J1466"/>
  <c r="J1434"/>
  <c r="J1412"/>
  <c r="BK1406"/>
  <c r="BK1400"/>
  <c r="J1396"/>
  <c r="J1389"/>
  <c r="BK1382"/>
  <c r="BK1374"/>
  <c r="J1368"/>
  <c r="J1362"/>
  <c r="J1356"/>
  <c r="J1351"/>
  <c r="J1348"/>
  <c r="J1337"/>
  <c r="BK1333"/>
  <c r="J1321"/>
  <c r="J1315"/>
  <c r="BK1309"/>
  <c r="BK1303"/>
  <c r="J1297"/>
  <c r="BK1293"/>
  <c r="BK1288"/>
  <c r="J1279"/>
  <c r="J1273"/>
  <c r="BK1258"/>
  <c r="BK1245"/>
  <c r="J1239"/>
  <c r="J1232"/>
  <c r="BK1219"/>
  <c r="BK1206"/>
  <c r="J1202"/>
  <c r="J1197"/>
  <c r="J1186"/>
  <c r="BK1174"/>
  <c r="BK1166"/>
  <c r="J1154"/>
  <c r="BK1140"/>
  <c r="J1132"/>
  <c r="J1128"/>
  <c r="J1113"/>
  <c r="BK1106"/>
  <c r="BK1097"/>
  <c r="J1090"/>
  <c r="J1081"/>
  <c r="J1071"/>
  <c r="J1066"/>
  <c r="J1051"/>
  <c r="BK1049"/>
  <c r="J1037"/>
  <c r="BK1029"/>
  <c r="J1023"/>
  <c r="J994"/>
  <c r="BK980"/>
  <c r="BK975"/>
  <c r="BK956"/>
  <c r="J949"/>
  <c r="BK943"/>
  <c r="BK940"/>
  <c r="J939"/>
  <c r="BK931"/>
  <c r="BK922"/>
  <c r="J910"/>
  <c r="BK905"/>
  <c r="BK897"/>
  <c r="BK874"/>
  <c r="J868"/>
  <c r="J824"/>
  <c r="J766"/>
  <c r="J743"/>
  <c r="J731"/>
  <c r="BK720"/>
  <c r="J709"/>
  <c r="BK697"/>
  <c r="J689"/>
  <c r="J682"/>
  <c r="J672"/>
  <c r="J664"/>
  <c r="BK633"/>
  <c r="BK620"/>
  <c r="J604"/>
  <c r="J561"/>
  <c r="J548"/>
  <c r="BK542"/>
  <c r="BK536"/>
  <c r="J530"/>
  <c r="BK521"/>
  <c r="BK508"/>
  <c r="BK474"/>
  <c r="BK439"/>
  <c r="J401"/>
  <c r="J381"/>
  <c r="J374"/>
  <c r="BK362"/>
  <c r="BK326"/>
  <c r="J322"/>
  <c r="J314"/>
  <c r="J304"/>
  <c r="BK241"/>
  <c r="J210"/>
  <c r="J207"/>
  <c r="J191"/>
  <c r="J184"/>
  <c r="BK174"/>
  <c r="J168"/>
  <c r="J165"/>
  <c r="J151"/>
  <c r="J136"/>
  <c r="J129"/>
  <c r="J120"/>
  <c r="BK114"/>
  <c r="J110"/>
  <c i="4" r="J109"/>
  <c r="J107"/>
  <c r="J104"/>
  <c r="BK101"/>
  <c r="BK98"/>
  <c r="BK95"/>
  <c r="J91"/>
  <c i="2" r="BK1623"/>
  <c r="J1590"/>
  <c r="BK1586"/>
  <c r="J1586"/>
  <c r="J1583"/>
  <c r="J1580"/>
  <c r="J1577"/>
  <c r="J1574"/>
  <c r="J1571"/>
  <c r="J1569"/>
  <c r="J1566"/>
  <c r="J1564"/>
  <c r="J1553"/>
  <c r="J1539"/>
  <c r="J1519"/>
  <c r="J1498"/>
  <c r="BK1466"/>
  <c r="BK1434"/>
  <c r="BK1428"/>
  <c r="J1410"/>
  <c r="BK1402"/>
  <c r="BK1397"/>
  <c r="BK1389"/>
  <c r="J1382"/>
  <c r="J1375"/>
  <c r="BK1371"/>
  <c r="J1365"/>
  <c r="BK1356"/>
  <c r="BK1351"/>
  <c r="J1345"/>
  <c r="BK1337"/>
  <c r="J1335"/>
  <c r="BK1330"/>
  <c r="J1327"/>
  <c r="BK1321"/>
  <c r="J1318"/>
  <c r="J1312"/>
  <c r="J1306"/>
  <c r="BK1300"/>
  <c r="BK1295"/>
  <c r="J1288"/>
  <c r="BK1279"/>
  <c r="BK1273"/>
  <c r="J1265"/>
  <c r="BK1260"/>
  <c r="J1258"/>
  <c r="J1237"/>
  <c r="J1229"/>
  <c r="BK1210"/>
  <c r="J1208"/>
  <c r="J1206"/>
  <c r="BK1202"/>
  <c r="BK1197"/>
  <c r="BK1180"/>
  <c r="J1169"/>
  <c r="BK1159"/>
  <c r="J1145"/>
  <c r="J1140"/>
  <c r="BK1132"/>
  <c r="BK1113"/>
  <c r="J1106"/>
  <c r="J1097"/>
  <c r="BK1090"/>
  <c r="BK1081"/>
  <c r="BK1076"/>
  <c r="BK1066"/>
  <c r="J1049"/>
  <c r="BK1037"/>
  <c r="J1029"/>
  <c r="BK1023"/>
  <c r="BK994"/>
  <c r="J983"/>
  <c r="J978"/>
  <c r="J956"/>
  <c r="BK949"/>
  <c r="J943"/>
  <c r="J940"/>
  <c r="J937"/>
  <c r="J931"/>
  <c r="J922"/>
  <c r="J905"/>
  <c r="J902"/>
  <c r="J897"/>
  <c r="J874"/>
  <c r="BK868"/>
  <c r="BK824"/>
  <c r="BK766"/>
  <c r="BK743"/>
  <c r="BK731"/>
  <c r="J720"/>
  <c r="BK712"/>
  <c r="BK706"/>
  <c r="BK694"/>
  <c r="BK685"/>
  <c r="BK677"/>
  <c r="BK653"/>
  <c r="J650"/>
  <c r="J633"/>
  <c r="J620"/>
  <c r="BK567"/>
  <c r="BK558"/>
  <c r="BK545"/>
  <c r="J539"/>
  <c r="J536"/>
  <c r="BK530"/>
  <c r="BK513"/>
  <c r="J503"/>
  <c r="J454"/>
  <c r="J444"/>
  <c r="BK421"/>
  <c r="BK418"/>
  <c r="BK401"/>
  <c r="BK377"/>
  <c r="BK370"/>
  <c r="J343"/>
  <c r="J241"/>
  <c r="BK210"/>
  <c r="BK191"/>
  <c r="BK184"/>
  <c r="J174"/>
  <c r="BK168"/>
  <c r="BK158"/>
  <c r="BK151"/>
  <c r="BK136"/>
  <c r="BK129"/>
  <c r="BK120"/>
  <c r="BK118"/>
  <c r="J114"/>
  <c i="1" r="AS54"/>
  <c i="2" l="1" r="T1589"/>
  <c r="P1589"/>
  <c r="R1589"/>
  <c i="3" r="R439"/>
  <c r="BK777"/>
  <c r="J777"/>
  <c r="J67"/>
  <c r="R777"/>
  <c r="BK787"/>
  <c r="T787"/>
  <c r="P890"/>
  <c r="T890"/>
  <c r="P924"/>
  <c r="T924"/>
  <c r="P947"/>
  <c r="BK984"/>
  <c r="J984"/>
  <c r="J74"/>
  <c r="R984"/>
  <c r="BK1061"/>
  <c r="J1061"/>
  <c r="J75"/>
  <c r="P1061"/>
  <c r="R1061"/>
  <c r="BK1213"/>
  <c r="J1213"/>
  <c r="J76"/>
  <c r="R1213"/>
  <c r="BK1246"/>
  <c r="J1246"/>
  <c r="J77"/>
  <c r="T1246"/>
  <c i="2" r="BK106"/>
  <c r="J106"/>
  <c r="J61"/>
  <c r="P106"/>
  <c r="R106"/>
  <c r="T106"/>
  <c r="BK161"/>
  <c r="J161"/>
  <c r="J62"/>
  <c r="P161"/>
  <c r="R161"/>
  <c r="T161"/>
  <c r="BK190"/>
  <c r="J190"/>
  <c r="J63"/>
  <c r="P190"/>
  <c r="R190"/>
  <c r="T190"/>
  <c r="BK520"/>
  <c r="J520"/>
  <c r="J64"/>
  <c r="P520"/>
  <c r="R520"/>
  <c r="T520"/>
  <c r="BK909"/>
  <c r="J909"/>
  <c r="J65"/>
  <c r="P909"/>
  <c r="R909"/>
  <c r="T909"/>
  <c r="BK938"/>
  <c r="J938"/>
  <c r="J66"/>
  <c r="P938"/>
  <c r="R938"/>
  <c r="T938"/>
  <c r="BK958"/>
  <c r="J958"/>
  <c r="J69"/>
  <c r="P958"/>
  <c r="R958"/>
  <c r="T958"/>
  <c r="BK1030"/>
  <c r="J1030"/>
  <c r="J70"/>
  <c r="P1030"/>
  <c r="R1030"/>
  <c r="T1030"/>
  <c r="BK1096"/>
  <c r="J1096"/>
  <c r="J71"/>
  <c r="P1096"/>
  <c r="R1096"/>
  <c r="T1096"/>
  <c r="BK1207"/>
  <c r="J1207"/>
  <c r="J75"/>
  <c r="P1207"/>
  <c r="R1207"/>
  <c r="T1207"/>
  <c r="BK1259"/>
  <c r="J1259"/>
  <c r="J76"/>
  <c r="P1259"/>
  <c r="R1259"/>
  <c r="T1259"/>
  <c r="BK1278"/>
  <c r="J1278"/>
  <c r="J77"/>
  <c r="P1278"/>
  <c r="R1278"/>
  <c r="T1278"/>
  <c r="BK1336"/>
  <c r="J1336"/>
  <c r="J78"/>
  <c r="P1336"/>
  <c r="R1336"/>
  <c r="T1336"/>
  <c r="BK1352"/>
  <c r="J1352"/>
  <c r="J79"/>
  <c r="P1352"/>
  <c r="R1352"/>
  <c r="T1352"/>
  <c r="BK1401"/>
  <c r="J1401"/>
  <c r="J80"/>
  <c r="P1401"/>
  <c r="R1401"/>
  <c r="T1401"/>
  <c r="BK1411"/>
  <c r="J1411"/>
  <c r="J81"/>
  <c r="P1411"/>
  <c r="R1411"/>
  <c r="T1411"/>
  <c r="BK1499"/>
  <c r="J1499"/>
  <c r="J82"/>
  <c r="P1499"/>
  <c r="R1499"/>
  <c r="T1499"/>
  <c r="BK1570"/>
  <c r="J1570"/>
  <c r="J83"/>
  <c r="P1570"/>
  <c r="R1570"/>
  <c r="T1570"/>
  <c i="3" r="BK99"/>
  <c r="J99"/>
  <c r="J61"/>
  <c r="P99"/>
  <c r="R99"/>
  <c r="T99"/>
  <c r="BK241"/>
  <c r="J241"/>
  <c r="J62"/>
  <c r="P241"/>
  <c r="R241"/>
  <c r="T241"/>
  <c r="BK303"/>
  <c r="J303"/>
  <c r="J63"/>
  <c r="P303"/>
  <c r="R303"/>
  <c r="T303"/>
  <c r="BK342"/>
  <c r="J342"/>
  <c r="J64"/>
  <c r="P342"/>
  <c r="R342"/>
  <c r="T342"/>
  <c r="BK387"/>
  <c r="J387"/>
  <c r="J65"/>
  <c r="P387"/>
  <c r="R387"/>
  <c r="T387"/>
  <c r="BK439"/>
  <c r="J439"/>
  <c r="J66"/>
  <c r="P439"/>
  <c r="T439"/>
  <c r="P777"/>
  <c r="T777"/>
  <c r="P787"/>
  <c r="R787"/>
  <c r="BK890"/>
  <c r="J890"/>
  <c r="J71"/>
  <c r="R890"/>
  <c r="BK924"/>
  <c r="J924"/>
  <c r="J72"/>
  <c r="R924"/>
  <c r="BK947"/>
  <c r="J947"/>
  <c r="J73"/>
  <c r="R947"/>
  <c r="T947"/>
  <c r="P984"/>
  <c r="T984"/>
  <c r="T1061"/>
  <c r="P1213"/>
  <c r="T1213"/>
  <c r="P1246"/>
  <c r="R1246"/>
  <c i="4" r="BK89"/>
  <c r="J89"/>
  <c r="J61"/>
  <c r="P89"/>
  <c r="R89"/>
  <c r="T89"/>
  <c r="BK94"/>
  <c r="J94"/>
  <c r="J63"/>
  <c r="P94"/>
  <c r="R94"/>
  <c r="T94"/>
  <c r="BK97"/>
  <c r="J97"/>
  <c r="J64"/>
  <c r="P97"/>
  <c r="R97"/>
  <c r="T97"/>
  <c r="BK100"/>
  <c r="J100"/>
  <c r="J65"/>
  <c r="P100"/>
  <c r="R100"/>
  <c r="T100"/>
  <c r="BK103"/>
  <c r="J103"/>
  <c r="J66"/>
  <c r="P103"/>
  <c r="R103"/>
  <c r="T103"/>
  <c r="BK106"/>
  <c r="J106"/>
  <c r="J67"/>
  <c r="P106"/>
  <c r="R106"/>
  <c r="T106"/>
  <c i="2" r="E48"/>
  <c r="F54"/>
  <c r="J55"/>
  <c r="J98"/>
  <c r="BE110"/>
  <c r="BE114"/>
  <c r="BE118"/>
  <c r="BE124"/>
  <c r="BE132"/>
  <c r="BE136"/>
  <c r="BE146"/>
  <c r="BE165"/>
  <c r="BE168"/>
  <c r="BE171"/>
  <c r="BE184"/>
  <c r="BE187"/>
  <c r="BE199"/>
  <c r="BE241"/>
  <c r="BE250"/>
  <c r="BE278"/>
  <c r="BE304"/>
  <c r="BE322"/>
  <c r="BE326"/>
  <c r="BE362"/>
  <c r="BE374"/>
  <c r="BE384"/>
  <c r="BE401"/>
  <c r="BE418"/>
  <c r="BE439"/>
  <c r="BE454"/>
  <c r="BE508"/>
  <c r="BE530"/>
  <c r="BE533"/>
  <c r="BE536"/>
  <c r="BE542"/>
  <c r="BE604"/>
  <c r="BE615"/>
  <c r="BE626"/>
  <c r="BE633"/>
  <c r="BE653"/>
  <c r="BE664"/>
  <c r="BE672"/>
  <c r="BE689"/>
  <c r="BE697"/>
  <c r="BE701"/>
  <c r="BE709"/>
  <c r="BE728"/>
  <c r="BE740"/>
  <c r="BE762"/>
  <c r="BE812"/>
  <c r="BE848"/>
  <c r="BE872"/>
  <c r="BE874"/>
  <c r="BE897"/>
  <c r="BE900"/>
  <c r="BE922"/>
  <c r="BE931"/>
  <c r="BE943"/>
  <c r="BE949"/>
  <c r="BE954"/>
  <c r="BE956"/>
  <c r="BE978"/>
  <c r="BE983"/>
  <c r="BE1023"/>
  <c r="BE1037"/>
  <c r="BE1049"/>
  <c r="BE1058"/>
  <c r="BE1076"/>
  <c r="BE1081"/>
  <c r="BE1095"/>
  <c r="BE1097"/>
  <c r="BE1109"/>
  <c r="BE1128"/>
  <c r="BE1140"/>
  <c r="BE1174"/>
  <c r="BE1193"/>
  <c r="BE1197"/>
  <c r="BE1202"/>
  <c r="BE1210"/>
  <c r="BE1232"/>
  <c r="BE1239"/>
  <c r="BE1245"/>
  <c r="BE1258"/>
  <c r="BE1265"/>
  <c r="BE1269"/>
  <c r="BE1273"/>
  <c r="BE1282"/>
  <c r="BE1293"/>
  <c r="BE1300"/>
  <c r="BE1303"/>
  <c r="BE1312"/>
  <c r="BE1318"/>
  <c r="BE1324"/>
  <c r="BE1327"/>
  <c r="BE1348"/>
  <c r="BE1353"/>
  <c r="BE1359"/>
  <c r="BE1368"/>
  <c r="BE1375"/>
  <c r="BE1382"/>
  <c r="BE1385"/>
  <c r="BE1389"/>
  <c r="BE1396"/>
  <c r="BE1406"/>
  <c r="BE1428"/>
  <c r="BE1434"/>
  <c r="BE1466"/>
  <c r="BE1500"/>
  <c r="BE1508"/>
  <c r="BE1527"/>
  <c r="BE1536"/>
  <c r="BE1539"/>
  <c r="BE1542"/>
  <c r="BE1553"/>
  <c r="BE1564"/>
  <c r="BE1566"/>
  <c r="BE1569"/>
  <c r="BE1571"/>
  <c r="BE1574"/>
  <c r="BE1577"/>
  <c r="BE1580"/>
  <c r="BE1583"/>
  <c r="BE1586"/>
  <c r="BE1590"/>
  <c r="BE1623"/>
  <c i="3" r="BK784"/>
  <c r="J784"/>
  <c r="J68"/>
  <c i="4" r="F55"/>
  <c r="E77"/>
  <c r="J81"/>
  <c r="F83"/>
  <c r="J84"/>
  <c r="BE91"/>
  <c r="BE93"/>
  <c r="BE95"/>
  <c r="BE96"/>
  <c r="BE101"/>
  <c r="BE102"/>
  <c r="BE105"/>
  <c r="BE108"/>
  <c r="BE109"/>
  <c i="2" r="F55"/>
  <c r="BE107"/>
  <c r="BE120"/>
  <c r="BE129"/>
  <c r="BE151"/>
  <c r="BE158"/>
  <c r="BE162"/>
  <c r="BE174"/>
  <c r="BE177"/>
  <c r="BE191"/>
  <c r="BE207"/>
  <c r="BE210"/>
  <c r="BE216"/>
  <c r="BE314"/>
  <c r="BE343"/>
  <c r="BE370"/>
  <c r="BE377"/>
  <c r="BE381"/>
  <c r="BE421"/>
  <c r="BE444"/>
  <c r="BE474"/>
  <c r="BE503"/>
  <c r="BE513"/>
  <c r="BE521"/>
  <c r="BE527"/>
  <c r="BE539"/>
  <c r="BE545"/>
  <c r="BE548"/>
  <c r="BE558"/>
  <c r="BE561"/>
  <c r="BE567"/>
  <c r="BE620"/>
  <c r="BE650"/>
  <c r="BE677"/>
  <c r="BE682"/>
  <c r="BE685"/>
  <c r="BE694"/>
  <c r="BE706"/>
  <c r="BE712"/>
  <c r="BE720"/>
  <c r="BE731"/>
  <c r="BE743"/>
  <c r="BE766"/>
  <c r="BE824"/>
  <c r="BE868"/>
  <c r="BE894"/>
  <c r="BE902"/>
  <c r="BE905"/>
  <c r="BE910"/>
  <c r="BE916"/>
  <c r="BE928"/>
  <c r="BE934"/>
  <c r="BE937"/>
  <c r="BE939"/>
  <c r="BE940"/>
  <c r="BE941"/>
  <c r="BE945"/>
  <c r="BE959"/>
  <c r="BE975"/>
  <c r="BE980"/>
  <c r="BE994"/>
  <c r="BE1007"/>
  <c r="BE1026"/>
  <c r="BE1029"/>
  <c r="BE1031"/>
  <c r="BE1042"/>
  <c r="BE1051"/>
  <c r="BE1066"/>
  <c r="BE1071"/>
  <c r="BE1086"/>
  <c r="BE1090"/>
  <c r="BE1101"/>
  <c r="BE1106"/>
  <c r="BE1113"/>
  <c r="BE1120"/>
  <c r="BE1132"/>
  <c r="BE1136"/>
  <c r="BE1145"/>
  <c r="BE1154"/>
  <c r="BE1159"/>
  <c r="BE1166"/>
  <c r="BE1169"/>
  <c r="BE1180"/>
  <c r="BE1186"/>
  <c r="BE1200"/>
  <c r="BE1204"/>
  <c r="BE1206"/>
  <c r="BE1208"/>
  <c r="BE1219"/>
  <c r="BE1229"/>
  <c r="BE1237"/>
  <c r="BE1252"/>
  <c r="BE1260"/>
  <c r="BE1277"/>
  <c r="BE1279"/>
  <c r="BE1288"/>
  <c r="BE1291"/>
  <c r="BE1295"/>
  <c r="BE1297"/>
  <c r="BE1306"/>
  <c r="BE1309"/>
  <c r="BE1315"/>
  <c r="BE1321"/>
  <c r="BE1330"/>
  <c r="BE1333"/>
  <c r="BE1335"/>
  <c r="BE1337"/>
  <c r="BE1341"/>
  <c r="BE1345"/>
  <c r="BE1351"/>
  <c r="BE1356"/>
  <c r="BE1362"/>
  <c r="BE1365"/>
  <c r="BE1371"/>
  <c r="BE1374"/>
  <c r="BE1378"/>
  <c r="BE1397"/>
  <c r="BE1400"/>
  <c r="BE1402"/>
  <c r="BE1410"/>
  <c r="BE1412"/>
  <c r="BE1450"/>
  <c r="BE1482"/>
  <c r="BE1498"/>
  <c r="BE1519"/>
  <c r="BK955"/>
  <c r="J955"/>
  <c r="J67"/>
  <c r="BK1201"/>
  <c r="J1201"/>
  <c r="J72"/>
  <c r="BK1203"/>
  <c r="J1203"/>
  <c r="J73"/>
  <c r="BK1205"/>
  <c r="J1205"/>
  <c r="J74"/>
  <c r="BK1589"/>
  <c r="J1589"/>
  <c r="J84"/>
  <c i="3" r="E48"/>
  <c r="J52"/>
  <c r="F54"/>
  <c r="F55"/>
  <c r="J55"/>
  <c r="BE100"/>
  <c r="BE106"/>
  <c r="BE111"/>
  <c r="BE120"/>
  <c r="BE127"/>
  <c r="BE134"/>
  <c r="BE148"/>
  <c r="BE163"/>
  <c r="BE177"/>
  <c r="BE191"/>
  <c r="BE208"/>
  <c r="BE210"/>
  <c r="BE218"/>
  <c r="BE223"/>
  <c r="BE231"/>
  <c r="BE233"/>
  <c r="BE242"/>
  <c r="BE276"/>
  <c r="BE286"/>
  <c r="BE296"/>
  <c r="BE300"/>
  <c r="BE304"/>
  <c r="BE316"/>
  <c r="BE319"/>
  <c r="BE322"/>
  <c r="BE325"/>
  <c r="BE328"/>
  <c r="BE331"/>
  <c r="BE335"/>
  <c r="BE337"/>
  <c r="BE339"/>
  <c r="BE343"/>
  <c r="BE352"/>
  <c r="BE364"/>
  <c r="BE369"/>
  <c r="BE377"/>
  <c r="BE388"/>
  <c r="BE398"/>
  <c r="BE408"/>
  <c r="BE418"/>
  <c r="BE424"/>
  <c r="BE430"/>
  <c r="BE436"/>
  <c r="BE440"/>
  <c r="BE446"/>
  <c r="BE454"/>
  <c r="BE460"/>
  <c r="BE479"/>
  <c r="BE487"/>
  <c r="BE490"/>
  <c r="BE493"/>
  <c r="BE506"/>
  <c r="BE509"/>
  <c r="BE512"/>
  <c r="BE515"/>
  <c r="BE522"/>
  <c r="BE527"/>
  <c r="BE530"/>
  <c r="BE548"/>
  <c r="BE566"/>
  <c r="BE569"/>
  <c r="BE599"/>
  <c r="BE629"/>
  <c r="BE647"/>
  <c r="BE665"/>
  <c r="BE668"/>
  <c r="BE686"/>
  <c r="BE704"/>
  <c r="BE707"/>
  <c r="BE733"/>
  <c r="BE759"/>
  <c r="BE761"/>
  <c r="BE764"/>
  <c r="BE770"/>
  <c r="BE774"/>
  <c r="BE778"/>
  <c r="BE779"/>
  <c r="BE780"/>
  <c r="BE782"/>
  <c r="BE783"/>
  <c r="BE785"/>
  <c r="BE788"/>
  <c r="BE793"/>
  <c r="BE799"/>
  <c r="BE801"/>
  <c r="BE806"/>
  <c r="BE812"/>
  <c r="BE817"/>
  <c r="BE823"/>
  <c r="BE826"/>
  <c r="BE850"/>
  <c r="BE878"/>
  <c r="BE889"/>
  <c r="BE891"/>
  <c r="BE898"/>
  <c r="BE906"/>
  <c r="BE913"/>
  <c r="BE918"/>
  <c r="BE923"/>
  <c r="BE925"/>
  <c r="BE928"/>
  <c r="BE936"/>
  <c r="BE939"/>
  <c r="BE942"/>
  <c r="BE945"/>
  <c r="BE946"/>
  <c r="BE948"/>
  <c r="BE955"/>
  <c r="BE959"/>
  <c r="BE966"/>
  <c r="BE970"/>
  <c r="BE976"/>
  <c r="BE983"/>
  <c r="BE985"/>
  <c r="BE991"/>
  <c r="BE996"/>
  <c r="BE1002"/>
  <c r="BE1018"/>
  <c r="BE1030"/>
  <c r="BE1035"/>
  <c r="BE1040"/>
  <c r="BE1045"/>
  <c r="BE1048"/>
  <c r="BE1051"/>
  <c r="BE1054"/>
  <c r="BE1057"/>
  <c r="BE1060"/>
  <c r="BE1062"/>
  <c r="BE1069"/>
  <c r="BE1076"/>
  <c r="BE1083"/>
  <c r="BE1090"/>
  <c r="BE1097"/>
  <c r="BE1126"/>
  <c r="BE1155"/>
  <c r="BE1184"/>
  <c r="BE1214"/>
  <c r="BE1217"/>
  <c r="BE1219"/>
  <c r="BE1247"/>
  <c r="BE1248"/>
  <c r="BE1249"/>
  <c r="BE1250"/>
  <c r="BE1251"/>
  <c r="BE1252"/>
  <c r="BE1253"/>
  <c r="BE1254"/>
  <c r="BE1255"/>
  <c r="BE1256"/>
  <c r="BE1257"/>
  <c i="4" r="BE90"/>
  <c r="BE98"/>
  <c r="BE99"/>
  <c r="BE104"/>
  <c r="BE107"/>
  <c r="BK92"/>
  <c r="J92"/>
  <c r="J62"/>
  <c i="2" r="J34"/>
  <c i="1" r="AW55"/>
  <c i="2" r="F37"/>
  <c i="1" r="BD55"/>
  <c i="3" r="F36"/>
  <c i="1" r="BC56"/>
  <c i="2" r="F35"/>
  <c i="1" r="BB55"/>
  <c i="3" r="J34"/>
  <c i="1" r="AW56"/>
  <c i="4" r="F36"/>
  <c i="1" r="BC57"/>
  <c i="4" r="F34"/>
  <c i="1" r="BA57"/>
  <c i="2" r="F34"/>
  <c i="1" r="BA55"/>
  <c i="3" r="F34"/>
  <c i="1" r="BA56"/>
  <c i="3" r="F37"/>
  <c i="1" r="BD56"/>
  <c i="4" r="J34"/>
  <c i="1" r="AW57"/>
  <c i="4" r="F35"/>
  <c i="1" r="BB57"/>
  <c i="4" r="F37"/>
  <c i="1" r="BD57"/>
  <c i="2" r="F36"/>
  <c i="1" r="BC55"/>
  <c i="3" r="F35"/>
  <c i="1" r="BB56"/>
  <c i="4" l="1" r="T88"/>
  <c r="T87"/>
  <c r="P88"/>
  <c r="P87"/>
  <c i="1" r="AU57"/>
  <c i="3" r="R786"/>
  <c r="T98"/>
  <c r="R98"/>
  <c r="R97"/>
  <c r="P98"/>
  <c i="2" r="T957"/>
  <c r="P957"/>
  <c r="R105"/>
  <c i="4" r="R88"/>
  <c r="R87"/>
  <c i="3" r="P786"/>
  <c i="2" r="R957"/>
  <c r="T105"/>
  <c r="T104"/>
  <c r="P105"/>
  <c r="P104"/>
  <c i="1" r="AU55"/>
  <c i="3" r="T786"/>
  <c r="BK786"/>
  <c r="J786"/>
  <c r="J69"/>
  <c r="J787"/>
  <c r="J70"/>
  <c i="2" r="BK105"/>
  <c r="J105"/>
  <c r="J60"/>
  <c r="BK957"/>
  <c r="J957"/>
  <c r="J68"/>
  <c i="3" r="BK98"/>
  <c r="J98"/>
  <c r="J60"/>
  <c i="4" r="BK88"/>
  <c r="BK87"/>
  <c r="J87"/>
  <c r="J59"/>
  <c r="F33"/>
  <c i="1" r="AZ57"/>
  <c i="2" r="F33"/>
  <c i="1" r="AZ55"/>
  <c i="3" r="J33"/>
  <c i="1" r="AV56"/>
  <c r="AT56"/>
  <c r="BA54"/>
  <c r="W30"/>
  <c r="BB54"/>
  <c r="W31"/>
  <c r="BD54"/>
  <c r="W33"/>
  <c i="3" r="F33"/>
  <c i="1" r="AZ56"/>
  <c r="BC54"/>
  <c r="W32"/>
  <c i="2" r="J33"/>
  <c i="1" r="AV55"/>
  <c r="AT55"/>
  <c i="4" r="J33"/>
  <c i="1" r="AV57"/>
  <c r="AT57"/>
  <c i="3" l="1" r="P97"/>
  <c i="1" r="AU56"/>
  <c i="3" r="T97"/>
  <c i="2" r="R104"/>
  <c i="4" r="J88"/>
  <c r="J60"/>
  <c i="2" r="BK104"/>
  <c r="J104"/>
  <c r="J59"/>
  <c i="3" r="BK97"/>
  <c r="J97"/>
  <c r="J59"/>
  <c i="1" r="AU54"/>
  <c r="AW54"/>
  <c r="AK30"/>
  <c r="AY54"/>
  <c r="AX54"/>
  <c r="AZ54"/>
  <c r="W29"/>
  <c i="4" r="J30"/>
  <c i="1" r="AG57"/>
  <c r="AN57"/>
  <c i="4" l="1" r="J39"/>
  <c i="1" r="AV54"/>
  <c r="AK29"/>
  <c i="2" r="J30"/>
  <c i="1" r="AG55"/>
  <c r="AN55"/>
  <c i="3" r="J30"/>
  <c i="1" r="AG56"/>
  <c r="AN56"/>
  <c i="2" l="1" r="J39"/>
  <c i="3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<sst xmlns="http://schemas.openxmlformats.org/spreadsheetml/2006/main">
  <si>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</si>
  <si>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</si>
  <si>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</si>
  <si>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</si>
  <si>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</si>
  <si>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{1f5fc057-12cf-489c-ae40-c3e3730706a6}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</si>
  <si>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</si>
  <si>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</si>
  <si>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</si>
  <si>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</si>
  <si>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</si>
  <si>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</si>
  <si>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</si>
  <si>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</si>
  <si>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ROP200420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</si>
  <si>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</si>
  <si>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</si>
  <si>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haly povrchových úprav a nové čistírny odpadních vod</t>
  </si>
  <si>
    <t>KSO:</t>
  </si>
  <si>
    <t/>
  </si>
  <si>
    <t>CC-CZ:</t>
  </si>
  <si>
    <t>Místo:</t>
  </si>
  <si>
    <t>Pardubice</t>
  </si>
  <si>
    <t>Datum:</t>
  </si>
  <si>
    <t>27. 4. 2020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</si>
  <si>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</si>
  <si>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</si>
  <si>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</si>
  <si>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</si>
  <si>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</si>
  <si>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</si>
  <si>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</si>
  <si>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27502180</t>
  </si>
  <si>
    <t>HMP top s.r.o.</t>
  </si>
  <si>
    <t>CZ27502180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</si>
  <si>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</si>
  <si>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</si>
  <si>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</si>
  <si>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</si>
  <si>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</si>
  <si>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</si>
  <si>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</si>
  <si>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</si>
  <si>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</si>
  <si>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</si>
  <si>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</si>
  <si>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</si>
  <si>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</si>
  <si>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</si>
  <si>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</si>
  <si>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</si>
  <si>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</si>
  <si>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</si>
  <si>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</si>
  <si>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</si>
  <si>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</si>
  <si>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</si>
  <si>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</si>
  <si>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</si>
  <si>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</si>
  <si>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</si>
  <si>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</si>
  <si>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</si>
  <si>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</si>
  <si>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</si>
  <si>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</si>
  <si>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</si>
  <si>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</si>
  <si>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</si>
  <si>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</si>
  <si>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</si>
  <si>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</si>
  <si>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</si>
  <si>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</si>
  <si>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</si>
  <si>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</si>
  <si>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</si>
  <si>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</si>
  <si>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01a</t>
  </si>
  <si>
    <t>Technologie ČOV a stavební úpravy stávající budovy</t>
  </si>
  <si>
    <t>STA</t>
  </si>
  <si>
    <t>1</t>
  </si>
  <si>
    <t>{79a1e6ce-8fc3-4e13-b5e7-82f6b72ffc15}</t>
  </si>
  <si>
    <t>2</t>
  </si>
  <si>
    <t>SO 01b</t>
  </si>
  <si>
    <t>Sanace venkovních nádrží</t>
  </si>
  <si>
    <t>{b5af5e1f-a939-489a-8d3f-d8206327ee1b}</t>
  </si>
  <si>
    <t>VRN</t>
  </si>
  <si>
    <t>Vedlejší rozpočtové náklady</t>
  </si>
  <si>
    <t>{5d39a73f-1f15-44c6-b162-4f011c86d56a}</t>
  </si>
  <si>
    <t>KRYCÍ LIST SOUPISU PRACÍ</t>
  </si>
  <si>
    <t>Objekt:</t>
  </si>
  <si>
    <t>SO 01a - Technologie ČOV a stavební úpravy stávající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</si>
  <si>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</si>
  <si>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</si>
  <si>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</si>
  <si>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</si>
  <si>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</si>
  <si>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</si>
  <si>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</si>
  <si>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</si>
  <si>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</si>
  <si>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</si>
  <si>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</si>
  <si>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</si>
  <si>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</si>
  <si>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</si>
  <si>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</si>
  <si>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</si>
  <si>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Zdravotechnika</t>
  </si>
  <si>
    <t xml:space="preserve">    730 - Ústřední vytápění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</si>
  <si>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</si>
  <si>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</si>
  <si>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</si>
  <si>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</si>
  <si>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</si>
  <si>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</si>
  <si>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</si>
  <si>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</si>
  <si>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</si>
  <si>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</si>
  <si>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</si>
  <si>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</si>
  <si>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</si>
  <si>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</si>
  <si>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</si>
  <si>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</si>
  <si>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</si>
  <si>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</si>
  <si>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</si>
  <si>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</si>
  <si>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</si>
  <si>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</si>
  <si>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</si>
  <si>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</si>
  <si>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</si>
  <si>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</si>
  <si>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</si>
  <si>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</si>
  <si>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</si>
  <si>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</si>
  <si>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311113123</t>
  </si>
  <si>
    <t>Nadzákladové zdi z tvárnic ztraceného bednění hladkých, včetně výplně z betonu třídy C 12/15, tloušťky zdiva přes 200 do 250 mm</t>
  </si>
  <si>
    <t>m2</t>
  </si>
  <si>
    <t>CS ÚRS 2020 01</t>
  </si>
  <si>
    <t>4</t>
  </si>
  <si>
    <t>-2004585428</t>
  </si>
  <si>
    <t>VV</t>
  </si>
  <si>
    <t>atika</t>
  </si>
  <si>
    <t>(6,16+3,50)*0,25</t>
  </si>
  <si>
    <t>317121101</t>
  </si>
  <si>
    <t>Montáž prefabrikovaných překladů délky do 1500 mm</t>
  </si>
  <si>
    <t>kus</t>
  </si>
  <si>
    <t>632242221</t>
  </si>
  <si>
    <t>m.č. 03 a 02</t>
  </si>
  <si>
    <t>RZP 1/150</t>
  </si>
  <si>
    <t>1,0+1,0</t>
  </si>
  <si>
    <t>M</t>
  </si>
  <si>
    <t>59321071</t>
  </si>
  <si>
    <t>překlad železobetonový RZP 1490x140x140mm</t>
  </si>
  <si>
    <t>8</t>
  </si>
  <si>
    <t>64785037</t>
  </si>
  <si>
    <t>317234410</t>
  </si>
  <si>
    <t>Vyzdívka mezi nosníky cihlami pálenými na maltu cementovou</t>
  </si>
  <si>
    <t>m3</t>
  </si>
  <si>
    <t>267806935</t>
  </si>
  <si>
    <t>2,5*0,27*0,12</t>
  </si>
  <si>
    <t>5</t>
  </si>
  <si>
    <t>317941121</t>
  </si>
  <si>
    <t>Osazování ocelových válcovaných nosníků na zdivu I nebo IE nebo U nebo UE nebo L do č. 12 nebo výšky do 120 mm</t>
  </si>
  <si>
    <t>t</t>
  </si>
  <si>
    <t>-746288274</t>
  </si>
  <si>
    <t>m.č. 02</t>
  </si>
  <si>
    <t>2 x I č. 120</t>
  </si>
  <si>
    <t>2,5*11,1*2/1000</t>
  </si>
  <si>
    <t>6</t>
  </si>
  <si>
    <t>13010714</t>
  </si>
  <si>
    <t>ocel profilová IPN 120 jakost 11 375</t>
  </si>
  <si>
    <t>774587476</t>
  </si>
  <si>
    <t>0,056*1,02 'Přepočtené koeficientem množství</t>
  </si>
  <si>
    <t>7</t>
  </si>
  <si>
    <t>317941123</t>
  </si>
  <si>
    <t>Osazování ocelových válcovaných nosníků na zdivu I nebo IE nebo U nebo UE nebo L č. 14 až 22 nebo výšky do 220 mm</t>
  </si>
  <si>
    <t>-518949541</t>
  </si>
  <si>
    <t>profil HEA 200 v m.č. 02</t>
  </si>
  <si>
    <t>5,7*43,00/1000</t>
  </si>
  <si>
    <t>13010960</t>
  </si>
  <si>
    <t>ocel profilová HE-A 200 jakost 11 375</t>
  </si>
  <si>
    <t>-1332307116</t>
  </si>
  <si>
    <t>0,245*1,05 'Přepočtené koeficientem množství</t>
  </si>
  <si>
    <t>9</t>
  </si>
  <si>
    <t>340231035</t>
  </si>
  <si>
    <t>Zazdívka otvorů v příčkách nebo stěnách děrovanými cihlami plochy přes 1 do 4 m2 , tloušťka příčky 140 mm</t>
  </si>
  <si>
    <t>-1080524083</t>
  </si>
  <si>
    <t>m.č. 04</t>
  </si>
  <si>
    <t>1,2*2,1</t>
  </si>
  <si>
    <t>0,88*2,1</t>
  </si>
  <si>
    <t>1,18*2,25-1,0*2,2</t>
  </si>
  <si>
    <t>m.č. 01</t>
  </si>
  <si>
    <t>1,58*2,88-1,25*2,2</t>
  </si>
  <si>
    <t>1,82*2,50</t>
  </si>
  <si>
    <t>Součet</t>
  </si>
  <si>
    <t>10</t>
  </si>
  <si>
    <t>340238212</t>
  </si>
  <si>
    <t>Zazdívka otvorů v příčkách nebo stěnách cihlami plnými pálenými plochy přes 0,25 m2 do 1 m2, tloušťky přes 100 mm</t>
  </si>
  <si>
    <t>1552026421</t>
  </si>
  <si>
    <t>dozdívky mezi novým překladem a průvlakem</t>
  </si>
  <si>
    <t>2,55*0,18</t>
  </si>
  <si>
    <t>1,50*0,15*2</t>
  </si>
  <si>
    <t>11</t>
  </si>
  <si>
    <t>342291121</t>
  </si>
  <si>
    <t>Ukotvení příček plochými kotvami, do konstrukce cihelné</t>
  </si>
  <si>
    <t>m</t>
  </si>
  <si>
    <t>-258080956</t>
  </si>
  <si>
    <t>2,1*2</t>
  </si>
  <si>
    <t>2,5*2</t>
  </si>
  <si>
    <t>2,88*2</t>
  </si>
  <si>
    <t>2,2*2</t>
  </si>
  <si>
    <t>12</t>
  </si>
  <si>
    <t>349231811</t>
  </si>
  <si>
    <t>Přizdívka z cihel ostění s ozubem ve vybouraných otvorech, s vysekáním kapes pro zavázaní přes 80 do 150 mm</t>
  </si>
  <si>
    <t>535240612</t>
  </si>
  <si>
    <t>0,15*2,5*2</t>
  </si>
  <si>
    <t>Vodorovné konstrukce</t>
  </si>
  <si>
    <t>13</t>
  </si>
  <si>
    <t>411354313</t>
  </si>
  <si>
    <t>Podpěrná konstrukce stropů - desek, kleneb a skořepin výška podepření do 4 m tloušťka stropu přes 15 do 25 cm zřízení</t>
  </si>
  <si>
    <t>1450424792</t>
  </si>
  <si>
    <t>podepření stropu v m.č. 03 při bourání otvoru do m.č. 02</t>
  </si>
  <si>
    <t>2,5*0,8</t>
  </si>
  <si>
    <t>14</t>
  </si>
  <si>
    <t>411354314</t>
  </si>
  <si>
    <t>Podpěrná konstrukce stropů - desek, kleneb a skořepin výška podepření do 4 m tloušťka stropu přes 15 do 25 cm odstranění</t>
  </si>
  <si>
    <t>-302379378</t>
  </si>
  <si>
    <t>417321212</t>
  </si>
  <si>
    <t>Ztužující pásy a věnce z betonu železového (bez výztuže) tř. C 12/15</t>
  </si>
  <si>
    <t>-1822942444</t>
  </si>
  <si>
    <t>atika - nad tvárnicí ztraceného bednění</t>
  </si>
  <si>
    <t>(6,16+3,5)*0,25*0,25</t>
  </si>
  <si>
    <t>16</t>
  </si>
  <si>
    <t>417351115</t>
  </si>
  <si>
    <t>Bednění bočnic ztužujících pásů a věnců včetně vzpěr zřízení</t>
  </si>
  <si>
    <t>2074585327</t>
  </si>
  <si>
    <t>(6,16+0,25+6,16+3,5+0,25+3,5)*0,25</t>
  </si>
  <si>
    <t>17</t>
  </si>
  <si>
    <t>417351116</t>
  </si>
  <si>
    <t>Bednění bočnic ztužujících pásů a věnců včetně vzpěr odstranění</t>
  </si>
  <si>
    <t>-30487947</t>
  </si>
  <si>
    <t>18</t>
  </si>
  <si>
    <t>417361821</t>
  </si>
  <si>
    <t>Výztuž ztužujících pásů a věnců z betonářské oceli 10 505 (R) nebo BSt 500</t>
  </si>
  <si>
    <t>599495223</t>
  </si>
  <si>
    <t>vodorovně 4x R12</t>
  </si>
  <si>
    <t>(6,16+3,5)*4*0,89/1000*1,1</t>
  </si>
  <si>
    <t>svisle a 400mm R12</t>
  </si>
  <si>
    <t>(6,16+3,5)/0,4*(0,3+0,15+0,5)*0,89/1000*1,1</t>
  </si>
  <si>
    <t>19</t>
  </si>
  <si>
    <t>454811111</t>
  </si>
  <si>
    <t>Osazení prostupu z ocelových trub se zajištěním polohy v konstrukci z betonu s přivařením na výztuž průměru do 600 mm</t>
  </si>
  <si>
    <t>1763499255</t>
  </si>
  <si>
    <t>chránička prostupů do nátokové stoky</t>
  </si>
  <si>
    <t>2,0</t>
  </si>
  <si>
    <t>20</t>
  </si>
  <si>
    <t>14011098</t>
  </si>
  <si>
    <t>trubka ocelová bezešvá hladká jakost 11 353 159x4,5mm</t>
  </si>
  <si>
    <t>-411952039</t>
  </si>
  <si>
    <t>2,0*0,85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</si>
  <si>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</si>
  <si>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</si>
  <si>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</si>
  <si>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1206721352</t>
  </si>
  <si>
    <t>34,75</t>
  </si>
  <si>
    <t>m.č. 03</t>
  </si>
  <si>
    <t>17,65/100*20</t>
  </si>
  <si>
    <t>19,15/100*20</t>
  </si>
  <si>
    <t>22</t>
  </si>
  <si>
    <t>611131121</t>
  </si>
  <si>
    <t>Podkladní a spojovací vrstva vnitřních omítaných ploch penetrace akrylát-silikonová nanášená ručně stropů</t>
  </si>
  <si>
    <t>50994742</t>
  </si>
  <si>
    <t>23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</si>
  <si>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</si>
  <si>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</si>
  <si>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405708276</t>
  </si>
  <si>
    <t>24</t>
  </si>
  <si>
    <t>611325422</t>
  </si>
  <si>
    <t>Oprava vápenocementové omítky vnitřních ploch štukové dvouvrstvé, tloušťky do 20 mm a tloušťky štuku do 3 mm stropů, v rozsahu opravované plochy přes 10 do 30%</t>
  </si>
  <si>
    <t>1102710076</t>
  </si>
  <si>
    <t>17,65</t>
  </si>
  <si>
    <t>19,15</t>
  </si>
  <si>
    <t>25</t>
  </si>
  <si>
    <t>612131121</t>
  </si>
  <si>
    <t>Podkladní a spojovací vrstva vnitřních omítaných ploch penetrace akrylát-silikonová nanášená ručně stěn</t>
  </si>
  <si>
    <t>-779783707</t>
  </si>
  <si>
    <t>úprava MŠ</t>
  </si>
  <si>
    <t>(5,66+6,0+5,66+6,0)*4,72</t>
  </si>
  <si>
    <t>-2,4*0,9*2</t>
  </si>
  <si>
    <t>(0,9+2,4+0,9)*0,18*2</t>
  </si>
  <si>
    <t>-1,25*2,2</t>
  </si>
  <si>
    <t>(2,2+1,25+2,2)*0,15</t>
  </si>
  <si>
    <t>-2,4*2,45</t>
  </si>
  <si>
    <t>-2,0*2,4</t>
  </si>
  <si>
    <t>(5,66+2,93+5,66+2,93)*3,02</t>
  </si>
  <si>
    <t>-1,0*2,2</t>
  </si>
  <si>
    <t>(2,2+1,0+2,2)*0,15</t>
  </si>
  <si>
    <t>(2,4+2,0+2,4)*0,27</t>
  </si>
  <si>
    <t>-2,4*0,9*1</t>
  </si>
  <si>
    <t>(0,9+2,4+0,9)*0,18*1</t>
  </si>
  <si>
    <t>(4,10+5,66+4,10+5,66)*3,02</t>
  </si>
  <si>
    <t>-1,2*0,9</t>
  </si>
  <si>
    <t>-0,9*2,58</t>
  </si>
  <si>
    <t>(2,58+0,9+2,58)*0,35</t>
  </si>
  <si>
    <t>(0,9+1,2+0,9)*0,18</t>
  </si>
  <si>
    <t>26</t>
  </si>
  <si>
    <t>612321121</t>
  </si>
  <si>
    <t>Omítka vápenocementová vnitřních ploch nanášená ručně jednovrstvá, tloušťky do 10 mm hladká svislých konstrukcí stěn</t>
  </si>
  <si>
    <t>282877331</t>
  </si>
  <si>
    <t>pod keramický obklad</t>
  </si>
  <si>
    <t>(0,30+3,46+6,0+4,0)*3,0</t>
  </si>
  <si>
    <t>(4,0+2,93+3,46)*3,0</t>
  </si>
  <si>
    <t>(1,5+0,4)*2,0</t>
  </si>
  <si>
    <t>27</t>
  </si>
  <si>
    <t>612321141</t>
  </si>
  <si>
    <t>Omítka vápenocementová vnitřních ploch nanášená ručně dvouvrstvá, tloušťky jádrové omítky do 10 mm a tloušťky štuku do 3 mm štuková svislých konstrukcí stěn</t>
  </si>
  <si>
    <t>-383894005</t>
  </si>
  <si>
    <t>Mezisoučet</t>
  </si>
  <si>
    <t>odpočet ploch keramických obkladů</t>
  </si>
  <si>
    <t>-76,25</t>
  </si>
  <si>
    <t>28</t>
  </si>
  <si>
    <t>612321191</t>
  </si>
  <si>
    <t>Omítka vápenocementová vnitřních ploch nanášená ručně Příplatek k cenám za každých dalších i započatých 5 mm tloušťky omítky přes 10 mm stěn</t>
  </si>
  <si>
    <t>1735805087</t>
  </si>
  <si>
    <t>199,015*2 'Přepočtené koeficientem množství</t>
  </si>
  <si>
    <t>29</t>
  </si>
  <si>
    <t>612325111</t>
  </si>
  <si>
    <t>Vápenocementová omítka rýh hladká ve stěnách, šířky rýhy do 150 mm</t>
  </si>
  <si>
    <t>436744156</t>
  </si>
  <si>
    <t>m.č. 08</t>
  </si>
  <si>
    <t>0,1+1,1</t>
  </si>
  <si>
    <t>pro ZT 100/100</t>
  </si>
  <si>
    <t>2,55-1,0</t>
  </si>
  <si>
    <t>1,0</t>
  </si>
  <si>
    <t>0,1+0,6</t>
  </si>
  <si>
    <t>30</t>
  </si>
  <si>
    <t>612325112</t>
  </si>
  <si>
    <t>Vápenocementová omítka rýh hladká ve stěnách, šířky rýhy přes 150 do 300 mm</t>
  </si>
  <si>
    <t>1999796057</t>
  </si>
  <si>
    <t>ZT 250/100</t>
  </si>
  <si>
    <t>31</t>
  </si>
  <si>
    <t>619991011</t>
  </si>
  <si>
    <t>Zakrytí vnitřních ploch před znečištěním včetně pozdějšího odkrytí konstrukcí a prvků obalením fólií a přelepením páskou</t>
  </si>
  <si>
    <t>-675363822</t>
  </si>
  <si>
    <t>1,2*0,9</t>
  </si>
  <si>
    <t>2,4*0,9*3</t>
  </si>
  <si>
    <t>32</t>
  </si>
  <si>
    <t>622131101</t>
  </si>
  <si>
    <t>Podkladní a spojovací vrstva vnějších omítaných ploch cementový postřik nanášený ručně celoplošně stěn</t>
  </si>
  <si>
    <t>2045492727</t>
  </si>
  <si>
    <t>úprava 02.1</t>
  </si>
  <si>
    <t>boky</t>
  </si>
  <si>
    <t>7,75</t>
  </si>
  <si>
    <t>5,25</t>
  </si>
  <si>
    <t>6,16*0,2</t>
  </si>
  <si>
    <t>3,5*0,2</t>
  </si>
  <si>
    <t>čelní pohled</t>
  </si>
  <si>
    <t>6,54*(4,5+0,3+0,25)</t>
  </si>
  <si>
    <t>-2,4*0,9</t>
  </si>
  <si>
    <t>(0,9+2,4+0,9)*0,18</t>
  </si>
  <si>
    <t>podstřešní římsa</t>
  </si>
  <si>
    <t>(7,84+1,26+3,8)*(0,2+0,1)</t>
  </si>
  <si>
    <t>pod vnější obklad m.č. 03 a 04</t>
  </si>
  <si>
    <t>4,55*0,55</t>
  </si>
  <si>
    <t>33</t>
  </si>
  <si>
    <t>622131121</t>
  </si>
  <si>
    <t>Podkladní a spojovací vrstva vnějších omítaných ploch penetrace akrylát-silikonová nanášená ručně stěn</t>
  </si>
  <si>
    <t>421617103</t>
  </si>
  <si>
    <t>oprava omítky u hřebene</t>
  </si>
  <si>
    <t>(6,54+7,84+3,7)*0,45</t>
  </si>
  <si>
    <t>34</t>
  </si>
  <si>
    <t>622142012</t>
  </si>
  <si>
    <t>Potažení vnějších ploch pletivem v ploše nebo pruzích, na plném podkladu rabicovým provizorním přichycením stěn</t>
  </si>
  <si>
    <t>683333563</t>
  </si>
  <si>
    <t>35</t>
  </si>
  <si>
    <t>634113113</t>
  </si>
  <si>
    <t>Výplň dilatačních spár mazanin plastovým profilem výšky 40 mm</t>
  </si>
  <si>
    <t>549910140</t>
  </si>
  <si>
    <t>3,0+2,0+1,7+1,25+0,2+0,2+1,5+1,5</t>
  </si>
  <si>
    <t>2,76+1,0</t>
  </si>
  <si>
    <t>36</t>
  </si>
  <si>
    <t>R pol 62214</t>
  </si>
  <si>
    <t>Montáž omítkových profilů plastových, pozinkovaných upevněných vtlačením do podkladní vrstvy nebo přibitím ukončovacích s tkaninou</t>
  </si>
  <si>
    <t>cena obvyklá</t>
  </si>
  <si>
    <t>908317964</t>
  </si>
  <si>
    <t>ukončení na boku fasády</t>
  </si>
  <si>
    <t>4,85*2</t>
  </si>
  <si>
    <t>37</t>
  </si>
  <si>
    <t>R pol 55344</t>
  </si>
  <si>
    <t>profil oddělovací a ukončovací Pz pro vnější omítky tl 13mm</t>
  </si>
  <si>
    <t>1235911712</t>
  </si>
  <si>
    <t>9,7*1,05 'Přepočtené koeficientem množství</t>
  </si>
  <si>
    <t>38</t>
  </si>
  <si>
    <t>R pol 62215</t>
  </si>
  <si>
    <t>Dokončující práce ostatní - spárování vnějších spar tmelem</t>
  </si>
  <si>
    <t>558537302</t>
  </si>
  <si>
    <t>39</t>
  </si>
  <si>
    <t>622323111</t>
  </si>
  <si>
    <t>Omítka vápenocementová vnějších ploch hladkých hladká, nanášená na neomítnutý bezesparý podklad, tloušťky do 5 mm ručně stěn</t>
  </si>
  <si>
    <t>-102215429</t>
  </si>
  <si>
    <t>40</t>
  </si>
  <si>
    <t>622323191</t>
  </si>
  <si>
    <t>Omítka vápenocementová vnějších ploch hladkých hladká, nanášená na neomítnutý bezesparý podklad, tloušťky do 5 mm ručně Příplatek k ceně za každý další 1 mm tloušťky omítky přes 5 mm stěn</t>
  </si>
  <si>
    <t>-1709312553</t>
  </si>
  <si>
    <t>41</t>
  </si>
  <si>
    <t>622331121</t>
  </si>
  <si>
    <t>Omítka cementová vnějších ploch nanášená ručně jednovrstvá, tloušťky do 15 mm hladká stěn</t>
  </si>
  <si>
    <t>-1245143184</t>
  </si>
  <si>
    <t>42</t>
  </si>
  <si>
    <t>622332111</t>
  </si>
  <si>
    <t>Omítka cementová škrábaná (břízolitová) vnějších ploch nanášená ručně na omítnutý podklad stěn</t>
  </si>
  <si>
    <t>294275730</t>
  </si>
  <si>
    <t>odpočet vnějšího obkladu</t>
  </si>
  <si>
    <t>-(8,01+0,6)*(0,3+0,25)</t>
  </si>
  <si>
    <t>43</t>
  </si>
  <si>
    <t>629991011</t>
  </si>
  <si>
    <t>Zakrytí vnějších ploch před znečištěním včetně pozdějšího odkrytí výplní otvorů a svislých ploch fólií přilepenou lepící páskou</t>
  </si>
  <si>
    <t>652850116</t>
  </si>
  <si>
    <t>2,4*0,9*4</t>
  </si>
  <si>
    <t>2,4*2,45</t>
  </si>
  <si>
    <t>44</t>
  </si>
  <si>
    <t>631311126</t>
  </si>
  <si>
    <t>Mazanina z betonu prostého bez zvýšených nároků na prostředí tl. přes 80 do 120 mm tř. C 25/30</t>
  </si>
  <si>
    <t>-911822918</t>
  </si>
  <si>
    <t>skladba P1</t>
  </si>
  <si>
    <t>betonová mazanina tl. 90mm</t>
  </si>
  <si>
    <t>7,35*1,515*0,09</t>
  </si>
  <si>
    <t>1,9*0,15*0,09</t>
  </si>
  <si>
    <t>1,58*0,27*0,09</t>
  </si>
  <si>
    <t>19,15*0,09</t>
  </si>
  <si>
    <t>45</t>
  </si>
  <si>
    <t>631311136</t>
  </si>
  <si>
    <t>Mazanina z betonu prostého bez zvýšených nároků na prostředí tl. přes 120 do 240 mm tř. C 25/30</t>
  </si>
  <si>
    <t>1183945077</t>
  </si>
  <si>
    <t>skladba P2</t>
  </si>
  <si>
    <t>podkladní beton tl. 150mm</t>
  </si>
  <si>
    <t>34,75*0,15</t>
  </si>
  <si>
    <t>rozšíření pod kanálem</t>
  </si>
  <si>
    <t>4,935*(0,25+0,25)*0,15</t>
  </si>
  <si>
    <t>2,450*(0,20+0,20)*0,15</t>
  </si>
  <si>
    <t>17,65*0,15</t>
  </si>
  <si>
    <t>betonová mazanina tl. 140mm</t>
  </si>
  <si>
    <t>34,75*0,14</t>
  </si>
  <si>
    <t>-5,2*0,5*0,14</t>
  </si>
  <si>
    <t>-2,1*0,4*0,14</t>
  </si>
  <si>
    <t>17,65*0,14</t>
  </si>
  <si>
    <t>46</t>
  </si>
  <si>
    <t>631362021</t>
  </si>
  <si>
    <t>Výztuž mazanin ze svařovaných sítí z drátů typu KARI</t>
  </si>
  <si>
    <t>2023388860</t>
  </si>
  <si>
    <t>7,35*1,515*4,44/1000*1,1</t>
  </si>
  <si>
    <t>1,9*0,15*4,44/1000*1,1</t>
  </si>
  <si>
    <t>1,58*0,27*4,44/1000*1,1</t>
  </si>
  <si>
    <t>19,15*4,44/1000*1,1</t>
  </si>
  <si>
    <t>34,75*5,53/1000*1,1</t>
  </si>
  <si>
    <t>4,935*(0,25+0,25)*5,53/1000*1,1</t>
  </si>
  <si>
    <t>2,450*(0,20+0,20)*5,53/1000*1,1</t>
  </si>
  <si>
    <t>17,65*5,53/1000*1,1</t>
  </si>
  <si>
    <t>-5,2*0,5*5,53/1000*1,1</t>
  </si>
  <si>
    <t>-2,1*0,4*5,53/1000*1,1</t>
  </si>
  <si>
    <t>47</t>
  </si>
  <si>
    <t>634112126</t>
  </si>
  <si>
    <t>Obvodová dilatace mezi stěnou a mazaninou nebo potěrem podlahovým páskem z pěnového PE s fólií tl. do 10 mm, výšky 100 mm</t>
  </si>
  <si>
    <t>-1671841282</t>
  </si>
  <si>
    <t>1,58+7,35+1,58</t>
  </si>
  <si>
    <t>4,1+5,66+4,1+5,66</t>
  </si>
  <si>
    <t>48</t>
  </si>
  <si>
    <t>634112128</t>
  </si>
  <si>
    <t>Obvodová dilatace mezi stěnou a mazaninou nebo potěrem podlahovým páskem z pěnového PE s fólií tl. do 10 mm, výšky 150 mm</t>
  </si>
  <si>
    <t>1920536257</t>
  </si>
  <si>
    <t>6,0+5,66+6,0+5,66</t>
  </si>
  <si>
    <t>2,93+5,66+3,02+5,66</t>
  </si>
  <si>
    <t>49</t>
  </si>
  <si>
    <t>635111215</t>
  </si>
  <si>
    <t>Násyp ze štěrkopísku, písku nebo kameniva pod podlahy se zhutněním ze štěrkopísku</t>
  </si>
  <si>
    <t>-1881425518</t>
  </si>
  <si>
    <t>(34,75+17,65)*0,05</t>
  </si>
  <si>
    <t>(0,8*0,8+3,7*0,65)*0,1</t>
  </si>
  <si>
    <t>2,7*3,21*0,15</t>
  </si>
  <si>
    <t>2,78*3,0*0,15</t>
  </si>
  <si>
    <t>Ostatní konstrukce a práce, bourání</t>
  </si>
  <si>
    <t>50</t>
  </si>
  <si>
    <t>952901111</t>
  </si>
  <si>
    <t>Vyčištění budov nebo objektů před předáním do užívání budov bytové nebo občanské výstavby, světlé výšky podlaží do 4 m</t>
  </si>
  <si>
    <t>58208496</t>
  </si>
  <si>
    <t>7,35*1,58</t>
  </si>
  <si>
    <t>51</t>
  </si>
  <si>
    <t>953942121</t>
  </si>
  <si>
    <t>Osazování drobných kovových předmětů se zalitím maltou cementovou, do vysekaných kapes nebo připravených otvorů ochranných úhelníků</t>
  </si>
  <si>
    <t>59197695</t>
  </si>
  <si>
    <t>pozn. 4</t>
  </si>
  <si>
    <t>4,0</t>
  </si>
  <si>
    <t>52</t>
  </si>
  <si>
    <t>R pol 55343</t>
  </si>
  <si>
    <t>profil ochranný rohový nerez L 50x50x1,5, dl. 2,0m vč.kotvení</t>
  </si>
  <si>
    <t>218920693</t>
  </si>
  <si>
    <t>4,0*2,0</t>
  </si>
  <si>
    <t>53</t>
  </si>
  <si>
    <t>977131216</t>
  </si>
  <si>
    <t>Vrty příklepovými vrtáky do cihelného zdiva nebo prostého betonu dovrchní (směrem vzhůru), průměru přes 16 do 20 mm</t>
  </si>
  <si>
    <t>702570438</t>
  </si>
  <si>
    <t>kotvení HEA 200 do stropu</t>
  </si>
  <si>
    <t>6,0*0,25</t>
  </si>
  <si>
    <t>54</t>
  </si>
  <si>
    <t>311971140</t>
  </si>
  <si>
    <t>tyč závitová pozinkovaná 4.6 M16 x 2000 mm</t>
  </si>
  <si>
    <t>CS ÚRS 2017 01</t>
  </si>
  <si>
    <t>-1402105220</t>
  </si>
  <si>
    <t>55</t>
  </si>
  <si>
    <t>311111340</t>
  </si>
  <si>
    <t>matice přesná šestihranná ČSN 021401 DIN 934 - 8, M 16</t>
  </si>
  <si>
    <t>tis kus</t>
  </si>
  <si>
    <t>1873299664</t>
  </si>
  <si>
    <t>12,0/1000</t>
  </si>
  <si>
    <t>56</t>
  </si>
  <si>
    <t>311205260</t>
  </si>
  <si>
    <t>podložka DIN 125-A ZB D 20 mm,otvor 21 mm</t>
  </si>
  <si>
    <t>1187980483</t>
  </si>
  <si>
    <t>6,0/1000*2</t>
  </si>
  <si>
    <t>57</t>
  </si>
  <si>
    <t>961044111</t>
  </si>
  <si>
    <t>Bourání základů z betonu prostého</t>
  </si>
  <si>
    <t>154650491</t>
  </si>
  <si>
    <t>odbourání základu v m.č. 02 - 03</t>
  </si>
  <si>
    <t>2,0*0,5*0,2</t>
  </si>
  <si>
    <t>58</t>
  </si>
  <si>
    <t>962031132</t>
  </si>
  <si>
    <t>Bourání příček z cihel, tvárnic nebo příčkovek z cihel pálených, plných nebo dutých na maltu vápennou nebo vápenocementovou, tl. do 100 mm</t>
  </si>
  <si>
    <t>2143611532</t>
  </si>
  <si>
    <t>(1,35+1,60)*2,25</t>
  </si>
  <si>
    <t>(2,65+2,46)*3,2</t>
  </si>
  <si>
    <t>1,20*2,60</t>
  </si>
  <si>
    <t>2,722*3,2*2</t>
  </si>
  <si>
    <t>0,6*2,1*2</t>
  </si>
  <si>
    <t>-0,6*1,97*3</t>
  </si>
  <si>
    <t>-0,8*1,97*2</t>
  </si>
  <si>
    <t>-0,72*2,06</t>
  </si>
  <si>
    <t>59</t>
  </si>
  <si>
    <t>962032231</t>
  </si>
  <si>
    <t>Bourání zdiva nadzákladového z cihel nebo tvárnic z cihel pálených nebo vápenopískových, na maltu vápennou nebo vápenocementovou, objemu přes 1 m3</t>
  </si>
  <si>
    <t>-159345893</t>
  </si>
  <si>
    <t>montážní otvor v obvodové zdi</t>
  </si>
  <si>
    <t>1,85*2,4*0,42</t>
  </si>
  <si>
    <t>60</t>
  </si>
  <si>
    <t>962051115</t>
  </si>
  <si>
    <t>Bourání příček železobetonových tloušťky do 100 mm</t>
  </si>
  <si>
    <t>530543403</t>
  </si>
  <si>
    <t>stěny kanálu v m.č. 02</t>
  </si>
  <si>
    <t>(1,5+0,9+0,4)*0,35*0,1</t>
  </si>
  <si>
    <t>(1,45+0,85+0,6)*0,35*0,1</t>
  </si>
  <si>
    <t>(3,25+4,15)*0,35*0,1</t>
  </si>
  <si>
    <t>61</t>
  </si>
  <si>
    <t>965042131</t>
  </si>
  <si>
    <t>Bourání mazanin betonových nebo z litého asfaltu tl. do 100 mm, plochy do 4 m2</t>
  </si>
  <si>
    <t>-1982858511</t>
  </si>
  <si>
    <t>úprava P1 a P2</t>
  </si>
  <si>
    <t>7,35*1,56*0,1</t>
  </si>
  <si>
    <t>1,56*0,27*0,1</t>
  </si>
  <si>
    <t>1,9*0,15*0,1</t>
  </si>
  <si>
    <t>34,75*0,1</t>
  </si>
  <si>
    <t>17,10*0,09</t>
  </si>
  <si>
    <t>5,35*0,08</t>
  </si>
  <si>
    <t>m.č. 05</t>
  </si>
  <si>
    <t>3,20*0,08</t>
  </si>
  <si>
    <t>m.č. 06</t>
  </si>
  <si>
    <t>3,40*0,08</t>
  </si>
  <si>
    <t>m.č. 07</t>
  </si>
  <si>
    <t>2,10*0,08</t>
  </si>
  <si>
    <t>m.č. 09</t>
  </si>
  <si>
    <t>1,00*0,08</t>
  </si>
  <si>
    <t>m.č. 10</t>
  </si>
  <si>
    <t>betonové sokly v m.č. 02</t>
  </si>
  <si>
    <t>0,5*0,5*0,10*3</t>
  </si>
  <si>
    <t>1,05*1,75*0,07</t>
  </si>
  <si>
    <t>dno kanálu v m.č. 02</t>
  </si>
  <si>
    <t>1,50*0,8*0,1</t>
  </si>
  <si>
    <t>1,45*0,9*0,1</t>
  </si>
  <si>
    <t>2,8*0,65*0,1</t>
  </si>
  <si>
    <t>střecha se spádem</t>
  </si>
  <si>
    <t>3,8*1,33*0,08</t>
  </si>
  <si>
    <t>62</t>
  </si>
  <si>
    <t>965042231</t>
  </si>
  <si>
    <t>Bourání mazanin betonových nebo z litého asfaltu tl. přes 100 mm, plochy do 4 m2</t>
  </si>
  <si>
    <t>544965046</t>
  </si>
  <si>
    <t>úprava P2</t>
  </si>
  <si>
    <t>odečet kanálu</t>
  </si>
  <si>
    <t>1,50*0,8*0,15</t>
  </si>
  <si>
    <t>1,45*0,9*0,15</t>
  </si>
  <si>
    <t>2,8*0,65*0,15</t>
  </si>
  <si>
    <t>17,10*0,15</t>
  </si>
  <si>
    <t>63</t>
  </si>
  <si>
    <t>965042241</t>
  </si>
  <si>
    <t>Bourání mazanin betonových nebo z litého asfaltu tl. přes 100 mm, plochy přes 4 m2</t>
  </si>
  <si>
    <t>1719176629</t>
  </si>
  <si>
    <t>střechy</t>
  </si>
  <si>
    <t>6,54*6,16*0,1</t>
  </si>
  <si>
    <t>8,23*2,66*0,125</t>
  </si>
  <si>
    <t>64</t>
  </si>
  <si>
    <t>965046111</t>
  </si>
  <si>
    <t>Broušení stávajících betonových podlah úběr do 3 mm</t>
  </si>
  <si>
    <t>2134082160</t>
  </si>
  <si>
    <t>vrchní líc stropní konstrukce</t>
  </si>
  <si>
    <t>6,16*6,54</t>
  </si>
  <si>
    <t>8,23*2,66</t>
  </si>
  <si>
    <t>3,8*1,33</t>
  </si>
  <si>
    <t>65</t>
  </si>
  <si>
    <t>965046119</t>
  </si>
  <si>
    <t>Broušení stávajících betonových podlah Příplatek k ceně za každý další 1 mm úběru</t>
  </si>
  <si>
    <t>1729404015</t>
  </si>
  <si>
    <t>67,232*2 'Přepočtené koeficientem množství</t>
  </si>
  <si>
    <t>66</t>
  </si>
  <si>
    <t>965081213</t>
  </si>
  <si>
    <t>Bourání podlah z dlaždic bez podkladního lože nebo mazaniny, s jakoukoliv výplní spár keramických nebo xylolitových tl. do 10 mm, plochy přes 1 m2</t>
  </si>
  <si>
    <t>1470571888</t>
  </si>
  <si>
    <t>úprava P1</t>
  </si>
  <si>
    <t>5,35</t>
  </si>
  <si>
    <t>3,20</t>
  </si>
  <si>
    <t>3,40</t>
  </si>
  <si>
    <t>2,10</t>
  </si>
  <si>
    <t>1,00</t>
  </si>
  <si>
    <t>67</t>
  </si>
  <si>
    <t>965081312</t>
  </si>
  <si>
    <t>Bourání podlah z dlaždic bez podkladního lože nebo mazaniny, s jakoukoliv výplní spár betonových, teracových nebo čedičových tl. do 20 mm, plochy do 1 m2</t>
  </si>
  <si>
    <t>2021487461</t>
  </si>
  <si>
    <t>úprava VO</t>
  </si>
  <si>
    <t>2,4*0,2*2</t>
  </si>
  <si>
    <t>68</t>
  </si>
  <si>
    <t>965082923</t>
  </si>
  <si>
    <t>Odstranění násypu pod podlahami nebo ochranného násypu na střechách tl. do 100 mm, plochy přes 2 m2</t>
  </si>
  <si>
    <t>722753140</t>
  </si>
  <si>
    <t>3,3*3,2*0,1</t>
  </si>
  <si>
    <t>2,8*0,8*0,1</t>
  </si>
  <si>
    <t>1,385*1,45*0,1</t>
  </si>
  <si>
    <t>2,6*2,75*0,1</t>
  </si>
  <si>
    <t>odstranění násypu pro jádrové vrty do nátokové stoky</t>
  </si>
  <si>
    <t>0,5*0,5*0,45</t>
  </si>
  <si>
    <t>69</t>
  </si>
  <si>
    <t>965082932</t>
  </si>
  <si>
    <t>Odstranění násypu pod podlahami nebo ochranného násypu na střechách tl. do 200 mm, plochy do 2 m2</t>
  </si>
  <si>
    <t>-1245643775</t>
  </si>
  <si>
    <t>6,0*1,0*0,25</t>
  </si>
  <si>
    <t>2,7*3,2*0,25</t>
  </si>
  <si>
    <t>3,0*2,78*0,25</t>
  </si>
  <si>
    <t>70</t>
  </si>
  <si>
    <t>968072455</t>
  </si>
  <si>
    <t>Vybourání kovových rámů oken s křídly, dveřních zárubní, vrat, stěn, ostění nebo obkladů dveřních zárubní, plochy do 2 m2</t>
  </si>
  <si>
    <t>77815985</t>
  </si>
  <si>
    <t>úprava KZ</t>
  </si>
  <si>
    <t>0,6*1,97*3</t>
  </si>
  <si>
    <t>0,8*1,97*4</t>
  </si>
  <si>
    <t>71</t>
  </si>
  <si>
    <t>968072456</t>
  </si>
  <si>
    <t>Vybourání kovových rámů oken s křídly, dveřních zárubní, vrat, stěn, ostění nebo obkladů dveřních zárubní, plochy přes 2 m2</t>
  </si>
  <si>
    <t>288827213</t>
  </si>
  <si>
    <t>1,3*2,1</t>
  </si>
  <si>
    <t>1,75*2,5</t>
  </si>
  <si>
    <t>72</t>
  </si>
  <si>
    <t>968082016</t>
  </si>
  <si>
    <t>Vybourání plastových rámů oken s křídly, dveřních zárubní, vrat rámu oken s křídly, plochy přes 1 do 2 m2</t>
  </si>
  <si>
    <t>561125437</t>
  </si>
  <si>
    <t>2,4*0,9*2</t>
  </si>
  <si>
    <t>73</t>
  </si>
  <si>
    <t>971033531</t>
  </si>
  <si>
    <t>Vybourání otvorů ve zdivu základovém nebo nadzákladovém z cihel, tvárnic, příčkovek z cihel pálených na maltu vápennou nebo vápenocementovou plochy do 1 m2, tl. do 150 mm</t>
  </si>
  <si>
    <t>-578128108</t>
  </si>
  <si>
    <t>pro osazení RZP 1/150</t>
  </si>
  <si>
    <t>1,55*0,2</t>
  </si>
  <si>
    <t>74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</si>
  <si>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</si>
  <si>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</si>
  <si>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-106324658</t>
  </si>
  <si>
    <t>průraz pro ZT 100/100</t>
  </si>
  <si>
    <t>75</t>
  </si>
  <si>
    <t>971033521</t>
  </si>
  <si>
    <t>Vybourání otvorů ve zdivu základovém nebo nadzákladovém z cihel, tvárnic, příčkovek z cihel pálených na maltu vápennou nebo vápenocementovou plochy do 1 m2, tl. do 100 mm</t>
  </si>
  <si>
    <t>-878609272</t>
  </si>
  <si>
    <t>1,5*0,39</t>
  </si>
  <si>
    <t>76</t>
  </si>
  <si>
    <t>971033541</t>
  </si>
  <si>
    <t>Vybourání otvorů ve zdivu základovém nebo nadzákladovém z cihel, tvárnic, příčkovek z cihel pálených na maltu vápennou nebo vápenocementovou plochy do 1 m2, tl. do 300 mm</t>
  </si>
  <si>
    <t>-1184847932</t>
  </si>
  <si>
    <t xml:space="preserve">pro osazení  I 120</t>
  </si>
  <si>
    <t>2,55*0,15*0,27</t>
  </si>
  <si>
    <t>77</t>
  </si>
  <si>
    <t>971033621</t>
  </si>
  <si>
    <t>Vybourání otvorů ve zdivu základovém nebo nadzákladovém z cihel, tvárnic, příčkovek z cihel pálených na maltu vápennou nebo vápenocementovou plochy do 4 m2, tl. do 100 mm</t>
  </si>
  <si>
    <t>1143884760</t>
  </si>
  <si>
    <t>1,1*2,25</t>
  </si>
  <si>
    <t>-0,6*1,97</t>
  </si>
  <si>
    <t>78</t>
  </si>
  <si>
    <t>971033641</t>
  </si>
  <si>
    <t>Vybourání otvorů ve zdivu základovém nebo nadzákladovém z cihel, tvárnic, příčkovek z cihel pálených na maltu vápennou nebo vápenocementovou plochy do 4 m2, tl. do 300 mm</t>
  </si>
  <si>
    <t>-2143723755</t>
  </si>
  <si>
    <t>2,0*2,5*0,27</t>
  </si>
  <si>
    <t>79</t>
  </si>
  <si>
    <t>974031134</t>
  </si>
  <si>
    <t>Vysekání rýh ve zdivu cihelném na maltu vápennou nebo vápenocementovou do hl. 50 mm a šířky do 150 mm</t>
  </si>
  <si>
    <t>-743137942</t>
  </si>
  <si>
    <t>80</t>
  </si>
  <si>
    <t>974031153</t>
  </si>
  <si>
    <t>Vysekání rýh ve zdivu cihelném na maltu vápennou nebo vápenocementovou do hl. 100 mm a šířky do 100 mm</t>
  </si>
  <si>
    <t>-1226053296</t>
  </si>
  <si>
    <t>81</t>
  </si>
  <si>
    <t>974031157</t>
  </si>
  <si>
    <t>Vysekání rýh ve zdivu cihelném na maltu vápennou nebo vápenocementovou do hl. 100 mm a šířky do 300 mm</t>
  </si>
  <si>
    <t>-842753780</t>
  </si>
  <si>
    <t>82</t>
  </si>
  <si>
    <t>977151123</t>
  </si>
  <si>
    <t>Jádrové vrty diamantovými korunkami do stavebních materiálů (železobetonu, betonu, cihel, obkladů, dlažeb, kamene) průměru přes 130 do 150 mm</t>
  </si>
  <si>
    <t>1138804644</t>
  </si>
  <si>
    <t>jádrové vrty do nátokové stoky v m.č. 03</t>
  </si>
  <si>
    <t>0,15*2</t>
  </si>
  <si>
    <t>83</t>
  </si>
  <si>
    <t>977211121</t>
  </si>
  <si>
    <t>Řezání konstrukcí stěnovou pilou z cihel nebo tvárnic hloubka řezu do 200 mm</t>
  </si>
  <si>
    <t>744479884</t>
  </si>
  <si>
    <t>Vyříznutí montážního otvoru ve fasádě</t>
  </si>
  <si>
    <t>(1,85+2,4+1,85)*2</t>
  </si>
  <si>
    <t>otvory pro překlady</t>
  </si>
  <si>
    <t>2,55*2</t>
  </si>
  <si>
    <t>1,5*2*2</t>
  </si>
  <si>
    <t>drážka pro izolaci soklu</t>
  </si>
  <si>
    <t>8,01+0,6</t>
  </si>
  <si>
    <t>84</t>
  </si>
  <si>
    <t>977311113</t>
  </si>
  <si>
    <t>Řezání stávajících betonových mazanin bez vyztužení hloubky přes 100 do 150 mm</t>
  </si>
  <si>
    <t>-1075456496</t>
  </si>
  <si>
    <t>odříznutí podkladního betonu pro zajištění příčky v m.č. 03</t>
  </si>
  <si>
    <t>5,66</t>
  </si>
  <si>
    <t>85</t>
  </si>
  <si>
    <t>978011141</t>
  </si>
  <si>
    <t>Otlučení vápenných nebo vápenocementových omítek vnitřních ploch stropů, v rozsahu přes 10 do 30 %</t>
  </si>
  <si>
    <t>-37293014</t>
  </si>
  <si>
    <t>17,10</t>
  </si>
  <si>
    <t>86</t>
  </si>
  <si>
    <t>978011191</t>
  </si>
  <si>
    <t>Otlučení vápenných nebo vápenocementových omítek vnitřních ploch stropů, v rozsahu přes 50 do 100 %</t>
  </si>
  <si>
    <t>-1418050667</t>
  </si>
  <si>
    <t>87</t>
  </si>
  <si>
    <t>978013191</t>
  </si>
  <si>
    <t>Otlučení vápenných nebo vápenocementových omítek vnitřních ploch stěn s vyškrabáním spar, s očištěním zdiva, v rozsahu přes 50 do 100 %</t>
  </si>
  <si>
    <t>-600334644</t>
  </si>
  <si>
    <t>(0,9+2,4+0,9)*0,2*2</t>
  </si>
  <si>
    <t>-1,3*2,1</t>
  </si>
  <si>
    <t>(2,1+1,3+2,1)*0,15</t>
  </si>
  <si>
    <t>(2,47+1,76+2,47)*0,34</t>
  </si>
  <si>
    <t>-0,88*2,1</t>
  </si>
  <si>
    <t>(0,9+2,4+0,9)*0,2*1</t>
  </si>
  <si>
    <t>(2,722+1,80+2,722+1,80)*3,10</t>
  </si>
  <si>
    <t>-1,2*0,9*1</t>
  </si>
  <si>
    <t>(0,9+1,2+0,9)*0,2*1</t>
  </si>
  <si>
    <t>-0,9*2,58*1</t>
  </si>
  <si>
    <t>(2,58+0,9+2,58)*0,35*1</t>
  </si>
  <si>
    <t>(2,722+1,20+2,722+1,20)*3,10</t>
  </si>
  <si>
    <t>(0,6+0,14+0,6)*2,00*2</t>
  </si>
  <si>
    <t>(2,06+0,72+2,06)*0,1</t>
  </si>
  <si>
    <t>(1,32+2,46+1,32+2,46)*3,10</t>
  </si>
  <si>
    <t>-0,8*1,97*3</t>
  </si>
  <si>
    <t>(1,23+1,60+1,23+1,60)*3,10</t>
  </si>
  <si>
    <t>-0,8*1,97</t>
  </si>
  <si>
    <t>(2,68+0,76+2,68+0,76)*3,10</t>
  </si>
  <si>
    <t>(1,35+0,75+1,35+0,75)*3,10</t>
  </si>
  <si>
    <t>odpočet vnitřních obkladů</t>
  </si>
  <si>
    <t>-52,562</t>
  </si>
  <si>
    <t>88</t>
  </si>
  <si>
    <t>978036391</t>
  </si>
  <si>
    <t>Otlučení omítek z umělého kamene vnějších ploch s vyškrabáním spar zdiva, s očištěním povrchu, v rozsahu přes 100 %</t>
  </si>
  <si>
    <t>1124045631</t>
  </si>
  <si>
    <t>vnější plochy omítek</t>
  </si>
  <si>
    <t>5,07*6,55</t>
  </si>
  <si>
    <t>6,55*(5,4-5,17)</t>
  </si>
  <si>
    <t>7,84*0,2</t>
  </si>
  <si>
    <t>3,7*(0,25+1,45)/2</t>
  </si>
  <si>
    <t>89</t>
  </si>
  <si>
    <t>978059541</t>
  </si>
  <si>
    <t>Odsekání obkladů stěn včetně otlučení podkladní omítky až na zdivo z obkládaček vnitřních, z jakýchkoliv materiálů, plochy přes 1 m2</t>
  </si>
  <si>
    <t>-1816288100</t>
  </si>
  <si>
    <t>(2,722+1,80+2,722+1,80)*1,54</t>
  </si>
  <si>
    <t>2,722*0,3</t>
  </si>
  <si>
    <t>-1,2*0,08*1</t>
  </si>
  <si>
    <t>-0,9*1,84*1</t>
  </si>
  <si>
    <t>-0,72*1,54</t>
  </si>
  <si>
    <t>(2,722+1,20+2,722+1,20)*2,0</t>
  </si>
  <si>
    <t>(0,6+0,14+0,6)*2,0*2</t>
  </si>
  <si>
    <t>-0,72*2,0</t>
  </si>
  <si>
    <t>(2,00+0,72+2,00)*0,1</t>
  </si>
  <si>
    <t>(0,6+0,6)*2,0</t>
  </si>
  <si>
    <t>(2,68+0,76+2,68+0,76)*1,35</t>
  </si>
  <si>
    <t>-0,6*1,35</t>
  </si>
  <si>
    <t>(1,35+0,75+1,35+0,75)*1,35</t>
  </si>
  <si>
    <t>90</t>
  </si>
  <si>
    <t>985112111</t>
  </si>
  <si>
    <t>Odsekání degradovaného betonu stěn, tloušťky do 10 mm</t>
  </si>
  <si>
    <t>-1360874016</t>
  </si>
  <si>
    <t>100% plochy</t>
  </si>
  <si>
    <t>20% plochy</t>
  </si>
  <si>
    <t>7,75/100*20</t>
  </si>
  <si>
    <t>5,25/100*20</t>
  </si>
  <si>
    <t>6,16*0,2/100*20</t>
  </si>
  <si>
    <t>3,5*0,2/100*20</t>
  </si>
  <si>
    <t>6,54*(4,5+0,3)/100*20</t>
  </si>
  <si>
    <t>-2,4*0,9/100*20</t>
  </si>
  <si>
    <t>(0,9+2,4+0,9)*0,18/100*20</t>
  </si>
  <si>
    <t>-2,4*2,45/100*20</t>
  </si>
  <si>
    <t>91</t>
  </si>
  <si>
    <t>985223110</t>
  </si>
  <si>
    <t>Přezdívání zdiva do aktivované malty cihelného, objemu do 1 m3</t>
  </si>
  <si>
    <t>1316496857</t>
  </si>
  <si>
    <t>přezdění sloupku</t>
  </si>
  <si>
    <t>0,2*0,27*3,12</t>
  </si>
  <si>
    <t>92</t>
  </si>
  <si>
    <t>59610001</t>
  </si>
  <si>
    <t>cihla pálená plná do P15 290x140x65mm</t>
  </si>
  <si>
    <t>1857195150</t>
  </si>
  <si>
    <t>0,168/0,3/0,15/0,07</t>
  </si>
  <si>
    <t>93</t>
  </si>
  <si>
    <t>985311111</t>
  </si>
  <si>
    <t>Reprofilace betonu sanačními maltami na cementové bázi ručně stěn, tloušťky do 10 mm</t>
  </si>
  <si>
    <t>165133224</t>
  </si>
  <si>
    <t>94</t>
  </si>
  <si>
    <t>985331211</t>
  </si>
  <si>
    <t>Dodatečné vlepování betonářské výztuže včetně vyvrtání a vyčištění otvoru chemickou maltou průměr výztuže 8 mm</t>
  </si>
  <si>
    <t>-1831010511</t>
  </si>
  <si>
    <t xml:space="preserve">dle výpisu výztuže </t>
  </si>
  <si>
    <t>0,17*95</t>
  </si>
  <si>
    <t>95</t>
  </si>
  <si>
    <t>13021011</t>
  </si>
  <si>
    <t>tyč ocelová žebírková jakost BSt 500S výztuž do betonu D 8mm</t>
  </si>
  <si>
    <t>-1730757025</t>
  </si>
  <si>
    <t>dle výpisu výztuže</t>
  </si>
  <si>
    <t>24,39/1000</t>
  </si>
  <si>
    <t>96</t>
  </si>
  <si>
    <t>R pol 95201</t>
  </si>
  <si>
    <t>Dodávka a montáž - PHP práškový hasící přístroj 6kg s hasící schopností 34 A 183 B</t>
  </si>
  <si>
    <t>272703891</t>
  </si>
  <si>
    <t>97</t>
  </si>
  <si>
    <t>R pol 98501</t>
  </si>
  <si>
    <t>Zajištění ocelového úhelníku na okraji kanálku</t>
  </si>
  <si>
    <t>-1151528938</t>
  </si>
  <si>
    <t>7,35</t>
  </si>
  <si>
    <t>98</t>
  </si>
  <si>
    <t>R pol 98502</t>
  </si>
  <si>
    <t>Odříznutí vnější omítky nad lemováním střechy</t>
  </si>
  <si>
    <t>-807642581</t>
  </si>
  <si>
    <t>6,54+7,84+3,8</t>
  </si>
  <si>
    <t>6,16+3,5</t>
  </si>
  <si>
    <t>Lešení a stavební výtahy</t>
  </si>
  <si>
    <t>99</t>
  </si>
  <si>
    <t>941111121</t>
  </si>
  <si>
    <t>Montáž lešení řadového trubkového lehkého pracovního s podlahami s provozním zatížením tř. 3 do 200 kg/m2 šířky tř. W09 přes 0,9 do 1,2 m, výšky do 10 m</t>
  </si>
  <si>
    <t>-969574170</t>
  </si>
  <si>
    <t>uvnitř</t>
  </si>
  <si>
    <t>(6,0+6,0+5,66-2*1,2+5,66-2*1,2)*2,9</t>
  </si>
  <si>
    <t>venku</t>
  </si>
  <si>
    <t>(6,60+1,2+1,2)*5,0</t>
  </si>
  <si>
    <t>100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</si>
  <si>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</si>
  <si>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</si>
  <si>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217249145</t>
  </si>
  <si>
    <t>(6,0+6,0+5,66-2*1,2+5,66-2*1,2)*2,9*30</t>
  </si>
  <si>
    <t>(6,60+1,2+1,2)*5,0*30</t>
  </si>
  <si>
    <t>101</t>
  </si>
  <si>
    <t>941111821</t>
  </si>
  <si>
    <t>Demontáž lešení řadového trubkového lehkého pracovního s podlahami s provozním zatížením tř. 3 do 200 kg/m2 šířky tř. W09 přes 0,9 do 1,2 m, výšky do 10 m</t>
  </si>
  <si>
    <t>-1744716641</t>
  </si>
  <si>
    <t>102</t>
  </si>
  <si>
    <t>944511111</t>
  </si>
  <si>
    <t>Montáž ochranné sítě zavěšené na konstrukci lešení z textilie z umělých vláken</t>
  </si>
  <si>
    <t>1962851054</t>
  </si>
  <si>
    <t>(6,60+1,2+1,2+1,2+1,2)*5,0</t>
  </si>
  <si>
    <t>103</t>
  </si>
  <si>
    <t>944511211</t>
  </si>
  <si>
    <t>Montáž ochranné sítě Příplatek za první a každý další den použití sítě k ceně -1111</t>
  </si>
  <si>
    <t>-2026273464</t>
  </si>
  <si>
    <t>(6,60+1,2+1,2+1,2+1,2)*5,0*30</t>
  </si>
  <si>
    <t>104</t>
  </si>
  <si>
    <t>944511811</t>
  </si>
  <si>
    <t>Demontáž ochranné sítě zavěšené na konstrukci lešení z textilie z umělých vláken</t>
  </si>
  <si>
    <t>693641722</t>
  </si>
  <si>
    <t>105</t>
  </si>
  <si>
    <t>949101111</t>
  </si>
  <si>
    <t>Lešení pomocné pracovní pro objekty pozemních staveb pro zatížení do 150 kg/m2, o výšce lešeňové podlahy do 1,9 m</t>
  </si>
  <si>
    <t>-2016562701</t>
  </si>
  <si>
    <t>997</t>
  </si>
  <si>
    <t>Přesun sutě</t>
  </si>
  <si>
    <t>106</t>
  </si>
  <si>
    <t>997013153</t>
  </si>
  <si>
    <t>Vnitrostaveništní doprava suti a vybouraných hmot vodorovně do 50 m svisle s omezením mechanizace pro budovy a haly výšky přes 9 do 12 m</t>
  </si>
  <si>
    <t>-356405781</t>
  </si>
  <si>
    <t>107</t>
  </si>
  <si>
    <t>997013501</t>
  </si>
  <si>
    <t>Odvoz suti a vybouraných hmot na skládku nebo meziskládku se složením, na vzdálenost do 1 km</t>
  </si>
  <si>
    <t>-1853159121</t>
  </si>
  <si>
    <t>108</t>
  </si>
  <si>
    <t>997013509</t>
  </si>
  <si>
    <t>Odvoz suti a vybouraných hmot na skládku nebo meziskládku se složením, na vzdálenost Příplatek k ceně za každý další i započatý 1 km přes 1 km</t>
  </si>
  <si>
    <t>-1826210686</t>
  </si>
  <si>
    <t>101,25*15 'Přepočtené koeficientem množství</t>
  </si>
  <si>
    <t>109</t>
  </si>
  <si>
    <t>997013814</t>
  </si>
  <si>
    <t>Poplatek za uložení stavebního odpadu na skládce (skládkovné) z izolačních materiálů zatříděného do Katalogu odpadů pod kódem 17 06 04</t>
  </si>
  <si>
    <t>1318870877</t>
  </si>
  <si>
    <t>0,152</t>
  </si>
  <si>
    <t>110</t>
  </si>
  <si>
    <t>997013847</t>
  </si>
  <si>
    <t>Poplatek za uložení stavebního odpadu na skládce (skládkovné) asfaltového s obsahem dehtu zatříděného do Katalogu odpadů pod kódem 17 03 01</t>
  </si>
  <si>
    <t>-901196839</t>
  </si>
  <si>
    <t>0,333</t>
  </si>
  <si>
    <t>1,345</t>
  </si>
  <si>
    <t>111</t>
  </si>
  <si>
    <t>997013631</t>
  </si>
  <si>
    <t>Poplatek za uložení stavebního odpadu na skládce (skládkovné) směsného stavebního a demoličního zatříděného do Katalogu odpadů pod kódem 17 09 04</t>
  </si>
  <si>
    <t>591734026</t>
  </si>
  <si>
    <t>101,25</t>
  </si>
  <si>
    <t>-0,152</t>
  </si>
  <si>
    <t>-1,678</t>
  </si>
  <si>
    <t>112</t>
  </si>
  <si>
    <t>997241622</t>
  </si>
  <si>
    <t>Doprava vybouraných hmot, konstrukcí a suti naložení a složení suti</t>
  </si>
  <si>
    <t>859642204</t>
  </si>
  <si>
    <t>998</t>
  </si>
  <si>
    <t>Přesun hmot</t>
  </si>
  <si>
    <t>113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</si>
  <si>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</si>
  <si>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</si>
  <si>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-1883031990</t>
  </si>
  <si>
    <t>PSV</t>
  </si>
  <si>
    <t>Práce a dodávky PSV</t>
  </si>
  <si>
    <t>711</t>
  </si>
  <si>
    <t>Izolace proti vodě, vlhkosti a plynům</t>
  </si>
  <si>
    <t>114</t>
  </si>
  <si>
    <t>711111002</t>
  </si>
  <si>
    <t>Provedení izolace proti zemní vlhkosti natěradly a tmely za studena na ploše vodorovné V nátěrem lakem asfaltovým</t>
  </si>
  <si>
    <t>-506396436</t>
  </si>
  <si>
    <t>7,35*1,515</t>
  </si>
  <si>
    <t>1,9*0,15</t>
  </si>
  <si>
    <t>1,58*0,27</t>
  </si>
  <si>
    <t>115</t>
  </si>
  <si>
    <t>711112002</t>
  </si>
  <si>
    <t>Provedení izolace proti zemní vlhkosti natěradly a tmely za studena na ploše svislé S nátěrem lakem asfaltovým</t>
  </si>
  <si>
    <t>944725367</t>
  </si>
  <si>
    <t>(5,2+0,5+5,6+2,1+0,4+1,6)*(0,38-0,15)</t>
  </si>
  <si>
    <t>116</t>
  </si>
  <si>
    <t>11163150</t>
  </si>
  <si>
    <t>lak penetrační asfaltový</t>
  </si>
  <si>
    <t>-1767826648</t>
  </si>
  <si>
    <t>(83,397+3,542)*0,35/1000</t>
  </si>
  <si>
    <t>117</t>
  </si>
  <si>
    <t>711193131</t>
  </si>
  <si>
    <t>Izolace proti zemní vlhkosti ostatní těsnicí hmotou dvousložkovou na bázi cementu na ploše svislé S</t>
  </si>
  <si>
    <t>1985032320</t>
  </si>
  <si>
    <t>izolace soklu</t>
  </si>
  <si>
    <t>(8,01+0,6)*0,55</t>
  </si>
  <si>
    <t>118</t>
  </si>
  <si>
    <t>711413121</t>
  </si>
  <si>
    <t>Izolace proti povrchové a podpovrchové vodě natěradly a tmely za studena na ploše svislé S těsnicí hmotou dvousložkovou bitumenovou</t>
  </si>
  <si>
    <t>1831964723</t>
  </si>
  <si>
    <t>izolace soklu - napojení na stávající izolaci</t>
  </si>
  <si>
    <t>(8,01+0,6)*0,2</t>
  </si>
  <si>
    <t>vyplnění drážky</t>
  </si>
  <si>
    <t>(8,01+0,6)*0,1</t>
  </si>
  <si>
    <t>napojení po obvodě vnitřních stěn</t>
  </si>
  <si>
    <t>(1,58+7,35+1,58)*0,15</t>
  </si>
  <si>
    <t>(4,1+5,66+4,1+5,66)*0,15</t>
  </si>
  <si>
    <t>(6,0+5,66+6,0+5,66)*0,15</t>
  </si>
  <si>
    <t>(2,93+5,66+3,02+5,66)*0,15</t>
  </si>
  <si>
    <t>119</t>
  </si>
  <si>
    <t>711131811</t>
  </si>
  <si>
    <t>Odstranění izolace proti zemní vlhkosti na ploše vodorovné V</t>
  </si>
  <si>
    <t>-1881310871</t>
  </si>
  <si>
    <t>7,35*1,56</t>
  </si>
  <si>
    <t>1,56*0,27</t>
  </si>
  <si>
    <t>m.č. 04 - 10</t>
  </si>
  <si>
    <t>120</t>
  </si>
  <si>
    <t>711141559</t>
  </si>
  <si>
    <t>Provedení izolace proti zemní vlhkosti pásy přitavením NAIP na ploše vodorovné V</t>
  </si>
  <si>
    <t>617541302</t>
  </si>
  <si>
    <t>121</t>
  </si>
  <si>
    <t>711142559</t>
  </si>
  <si>
    <t>Provedení izolace proti zemní vlhkosti pásy přitavením NAIP na ploše svislé S</t>
  </si>
  <si>
    <t>-1143781977</t>
  </si>
  <si>
    <t>122</t>
  </si>
  <si>
    <t>62855002</t>
  </si>
  <si>
    <t>pás asfaltový natavitelný modifikovaný SBS tl 5mm s vložkou z polyesterové rohože a spalitelnou PE fólií nebo jemnozrnný minerálním posypem na horním povrchu</t>
  </si>
  <si>
    <t>-1260278673</t>
  </si>
  <si>
    <t>83,397+3,542</t>
  </si>
  <si>
    <t>86,939*1,2 'Přepočtené koeficientem množství</t>
  </si>
  <si>
    <t>123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</si>
  <si>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</si>
  <si>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</si>
  <si>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</si>
  <si>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-223952633</t>
  </si>
  <si>
    <t>712</t>
  </si>
  <si>
    <t>Povlakové krytiny</t>
  </si>
  <si>
    <t>124</t>
  </si>
  <si>
    <t>712300831</t>
  </si>
  <si>
    <t>Odstranění ze střech plochých do 10° krytiny povlakové jednovrstvé</t>
  </si>
  <si>
    <t>-1230902193</t>
  </si>
  <si>
    <t>lepenka A500</t>
  </si>
  <si>
    <t>125</t>
  </si>
  <si>
    <t>712300833</t>
  </si>
  <si>
    <t>Odstranění ze střech plochých do 10° krytiny povlakové třívrstvé</t>
  </si>
  <si>
    <t>1415882921</t>
  </si>
  <si>
    <t>126</t>
  </si>
  <si>
    <t>712311101</t>
  </si>
  <si>
    <t>Provedení povlakové krytiny střech plochých do 10° natěradly a tmely za studena nátěrem lakem penetračním nebo asfaltovým</t>
  </si>
  <si>
    <t>211505</t>
  </si>
  <si>
    <t>6,08*6,04</t>
  </si>
  <si>
    <t>(6,16+3,5)*0,15</t>
  </si>
  <si>
    <t>(7,84+0,25)*2,66</t>
  </si>
  <si>
    <t>127</t>
  </si>
  <si>
    <t>111631500</t>
  </si>
  <si>
    <t>506444489</t>
  </si>
  <si>
    <t>72,881*0,35/1000</t>
  </si>
  <si>
    <t>128</t>
  </si>
  <si>
    <t>712341559</t>
  </si>
  <si>
    <t>Provedení povlakové krytiny střech plochých do 10° pásy přitavením NAIP v plné ploše</t>
  </si>
  <si>
    <t>-1405120475</t>
  </si>
  <si>
    <t>129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</si>
  <si>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</si>
  <si>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</si>
  <si>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2090004543</t>
  </si>
  <si>
    <t>72,881*1,15 'Přepočtené koeficientem množství</t>
  </si>
  <si>
    <t>130</t>
  </si>
  <si>
    <t>712331111</t>
  </si>
  <si>
    <t>Provedení povlakové krytiny střech plochých do 10° pásy na sucho podkladní samolepící asfaltový pás</t>
  </si>
  <si>
    <t>-1646540837</t>
  </si>
  <si>
    <t>6,54*6,08</t>
  </si>
  <si>
    <t>(0,25+7,84)*2,66</t>
  </si>
  <si>
    <t>131</t>
  </si>
  <si>
    <t>712831101</t>
  </si>
  <si>
    <t>Provedení povlakové krytiny střech samostatným vytažením izolačního povlaku pásy na sucho na konstrukce převyšující úroveň střechy, AIP, NAIP nebo tkaninou</t>
  </si>
  <si>
    <t>34814758</t>
  </si>
  <si>
    <t>(6,08+3,5)*(0,15+0,4+0,35)</t>
  </si>
  <si>
    <t>(6,08+3,5)*0,15</t>
  </si>
  <si>
    <t>(6,54+7,84+3,7)*0,1</t>
  </si>
  <si>
    <t>132</t>
  </si>
  <si>
    <t>62852011</t>
  </si>
  <si>
    <t xml:space="preserve">pás asfaltový samolepicí modifikovaný SBS tl 3mm s vložkou ze skleněné rohože se  spalitelnou fólií nebo jemnozrnný minerálním posypem nebo textilií na horním povrchu</t>
  </si>
  <si>
    <t>-1604935020</t>
  </si>
  <si>
    <t>66,336</t>
  </si>
  <si>
    <t>11,867</t>
  </si>
  <si>
    <t>78,203*1,15 'Přepočtené koeficientem množství</t>
  </si>
  <si>
    <t>133</t>
  </si>
  <si>
    <t>-1648468524</t>
  </si>
  <si>
    <t>134</t>
  </si>
  <si>
    <t>712841559</t>
  </si>
  <si>
    <t>Provedení povlakové krytiny střech samostatným vytažením izolačního povlaku pásy přitavením na konstrukce převyšující úroveň střechy, NAIP</t>
  </si>
  <si>
    <t>275237707</t>
  </si>
  <si>
    <t>135</t>
  </si>
  <si>
    <t>62855018</t>
  </si>
  <si>
    <t>pás asfaltový natavitelný modifikovaný SBS tl 5,2mm s retardéry hoření, BROOF(t3) s vložkou ze polyesterové rohože a hrubozrnným břidličným posypem na horním povrchu</t>
  </si>
  <si>
    <t>1849493007</t>
  </si>
  <si>
    <t>3,245</t>
  </si>
  <si>
    <t>69,581*1,15 'Přepočtené koeficientem množství</t>
  </si>
  <si>
    <t>136</t>
  </si>
  <si>
    <t>998712202</t>
  </si>
  <si>
    <t>Přesun hmot pro povlakové krytiny stanovený procentní sazbou (%) z ceny vodorovná dopravní vzdálenost do 50 m v objektech výšky přes 6 do 12 m</t>
  </si>
  <si>
    <t>2120330535</t>
  </si>
  <si>
    <t>713</t>
  </si>
  <si>
    <t>Izolace tepelné</t>
  </si>
  <si>
    <t>137</t>
  </si>
  <si>
    <t>713131121</t>
  </si>
  <si>
    <t>Montáž tepelné izolace stěn rohožemi, pásy, deskami, dílci, bloky (izolační materiál ve specifikaci) přichycením úchytnými dráty a závlačkami</t>
  </si>
  <si>
    <t>1689585321</t>
  </si>
  <si>
    <t>pozn. 3</t>
  </si>
  <si>
    <t>138</t>
  </si>
  <si>
    <t>28329012</t>
  </si>
  <si>
    <t>fólie PE vyztužená pro parotěsnou vrstvu (reakce na oheň - třída F) 140g/m2</t>
  </si>
  <si>
    <t>1426369071</t>
  </si>
  <si>
    <t>5,88*1,05 'Přepočtené koeficientem množství</t>
  </si>
  <si>
    <t>139</t>
  </si>
  <si>
    <t>713131141</t>
  </si>
  <si>
    <t>Montáž tepelné izolace stěn rohožemi, pásy, deskami, dílci, bloky (izolační materiál ve specifikaci) lepením celoplošně</t>
  </si>
  <si>
    <t>973637634</t>
  </si>
  <si>
    <t>XPS na soklu</t>
  </si>
  <si>
    <t>(8,01+0,6)*0,25</t>
  </si>
  <si>
    <t>140</t>
  </si>
  <si>
    <t>28376470</t>
  </si>
  <si>
    <t>deska z polystyrénu XPS, hrana rovná a strukturovaný povrch 200kPa tl 20mm</t>
  </si>
  <si>
    <t>-1329821628</t>
  </si>
  <si>
    <t>2,153*1,1 'Přepočtené koeficientem množství</t>
  </si>
  <si>
    <t>141</t>
  </si>
  <si>
    <t>713131151</t>
  </si>
  <si>
    <t>Montáž tepelné izolace stěn rohožemi, pásy, deskami, dílci, bloky (izolační materiál ve specifikaci) vložením jednovrstvě</t>
  </si>
  <si>
    <t>-576716329</t>
  </si>
  <si>
    <t>(6,16+3,5)*(0,25+0,30)</t>
  </si>
  <si>
    <t>okap</t>
  </si>
  <si>
    <t>(6,04+7,84)*0,3</t>
  </si>
  <si>
    <t>(6,04+7,84)*0,45</t>
  </si>
  <si>
    <t>142</t>
  </si>
  <si>
    <t>63151518</t>
  </si>
  <si>
    <t>deska tepelně izolační minerální kontaktních fasád podélné vlákno λ=0,036 tl 40mm</t>
  </si>
  <si>
    <t>1311326944</t>
  </si>
  <si>
    <t>15,723*1,05 'Přepočtené koeficientem množství</t>
  </si>
  <si>
    <t>143</t>
  </si>
  <si>
    <t>63151520</t>
  </si>
  <si>
    <t>deska tepelně izolační minerální kontaktních fasád podélné vlákno λ=0,036 tl 60mm</t>
  </si>
  <si>
    <t>1309891121</t>
  </si>
  <si>
    <t>6,246*1,05 'Přepočtené koeficientem množství</t>
  </si>
  <si>
    <t>144</t>
  </si>
  <si>
    <t>63151526</t>
  </si>
  <si>
    <t>deska tepelně izolační minerální kontaktních fasád podélné vlákno λ=0,036 tl 80mm</t>
  </si>
  <si>
    <t>-719001804</t>
  </si>
  <si>
    <t>4,164*1,05 'Přepočtené koeficientem množství</t>
  </si>
  <si>
    <t>145</t>
  </si>
  <si>
    <t>713131155</t>
  </si>
  <si>
    <t>Montáž tepelné izolace stěn rohožemi, pásy, deskami, dílci, bloky (izolační materiál ve specifikaci) vložením dvouvrstvě</t>
  </si>
  <si>
    <t>927518063</t>
  </si>
  <si>
    <t>146</t>
  </si>
  <si>
    <t>63148104</t>
  </si>
  <si>
    <t>deska tepelně izolační minerální univerzální λ=0,038-0,039 tl 100mm</t>
  </si>
  <si>
    <t>-291373849</t>
  </si>
  <si>
    <t>2,4*2,45*2</t>
  </si>
  <si>
    <t>11,76*1,05 'Přepočtené koeficientem množství</t>
  </si>
  <si>
    <t>147</t>
  </si>
  <si>
    <t>713141131</t>
  </si>
  <si>
    <t>Montáž tepelné izolace střech plochých rohožemi, pásy, deskami, dílci, bloky (izolační materiál ve specifikaci) přilepenými za studena zplna, jednovrstvá</t>
  </si>
  <si>
    <t>1005742963</t>
  </si>
  <si>
    <t>MW tl. 120mm</t>
  </si>
  <si>
    <t>(6,16-0,45)*5,94</t>
  </si>
  <si>
    <t>(2,66-0,45)*(0,25+7,84)</t>
  </si>
  <si>
    <t>EPS 200 tl. 80mm</t>
  </si>
  <si>
    <t>148</t>
  </si>
  <si>
    <t>713141233</t>
  </si>
  <si>
    <t>Montáž tepelné izolace střech plochých mechanické přikotvení šrouby včetně dodávky šroubů, bez položení tepelné izolace tl. izolace přes 100 do 140 mm do betonu</t>
  </si>
  <si>
    <t>-1694736550</t>
  </si>
  <si>
    <t>149</t>
  </si>
  <si>
    <t>63140404</t>
  </si>
  <si>
    <t>deska tepelně izolační minerální plochých střech dvouvrstvá λ=0,038-0,039 tl 120mm</t>
  </si>
  <si>
    <t>667702112</t>
  </si>
  <si>
    <t>56,85*1,05 'Přepočtené koeficientem množství</t>
  </si>
  <si>
    <t>150</t>
  </si>
  <si>
    <t>28375924</t>
  </si>
  <si>
    <t>deska EPS 200 do plochých střech a podlah λ=0,034 tl 80mm</t>
  </si>
  <si>
    <t>-1126091485</t>
  </si>
  <si>
    <t>151</t>
  </si>
  <si>
    <t>713141331</t>
  </si>
  <si>
    <t>Montáž tepelné izolace střech plochých spádovými klíny v ploše přilepenými za studena zplna</t>
  </si>
  <si>
    <t>-971787849</t>
  </si>
  <si>
    <t>EPS 200</t>
  </si>
  <si>
    <t>152</t>
  </si>
  <si>
    <t>28376143</t>
  </si>
  <si>
    <t>klín izolační z pěnového polystyrenu EPS 200 spádový</t>
  </si>
  <si>
    <t>112141015</t>
  </si>
  <si>
    <t>(6,16-0,45)*5,94*0,125</t>
  </si>
  <si>
    <t>(2,66-0,45)*(0,25+7,84)*0,08</t>
  </si>
  <si>
    <t>5,67*1,05 'Přepočtené koeficientem množství</t>
  </si>
  <si>
    <t>153</t>
  </si>
  <si>
    <t>713141212</t>
  </si>
  <si>
    <t>Montáž tepelné izolace střech plochých atikovými klíny přilepenými za studena nízkoexpanzní (PUR) pěnou</t>
  </si>
  <si>
    <t>1056417335</t>
  </si>
  <si>
    <t>atiky</t>
  </si>
  <si>
    <t>(6,06+3,5)*3</t>
  </si>
  <si>
    <t>u hřebene</t>
  </si>
  <si>
    <t>(6,54+7,84+3,7)*2</t>
  </si>
  <si>
    <t>154</t>
  </si>
  <si>
    <t>63152005</t>
  </si>
  <si>
    <t>klín atikový přechodný minerální plochých střech tl 50x50mm</t>
  </si>
  <si>
    <t>-176167073</t>
  </si>
  <si>
    <t>64,84*1,05 'Přepočtené koeficientem množství</t>
  </si>
  <si>
    <t>155</t>
  </si>
  <si>
    <t>R pol 71301</t>
  </si>
  <si>
    <t>Odstranění tepelné izolace stěn stříkané z PUR pěny tl do 100 mm s ochranným vsypem</t>
  </si>
  <si>
    <t>-886431688</t>
  </si>
  <si>
    <t>156</t>
  </si>
  <si>
    <t>713140862</t>
  </si>
  <si>
    <t>Odstranění tepelné izolace střech plochých z rohoží, pásů, dílců, desek, bloků nadstřešních izolací připevněných lepením z polystyrenu nasáklého vodou, tloušťka izolace do 100 mm</t>
  </si>
  <si>
    <t>456510025</t>
  </si>
  <si>
    <t>střecha</t>
  </si>
  <si>
    <t>6,54*6,16</t>
  </si>
  <si>
    <t>157</t>
  </si>
  <si>
    <t>998713202</t>
  </si>
  <si>
    <t>Přesun hmot pro izolace tepelné stanovený procentní sazbou (%) z ceny vodorovná dopravní vzdálenost do 50 m v objektech výšky přes 6 do 12 m</t>
  </si>
  <si>
    <t>521608286</t>
  </si>
  <si>
    <t>720</t>
  </si>
  <si>
    <t>Zdravotechnika</t>
  </si>
  <si>
    <t>158</t>
  </si>
  <si>
    <t>R pol 72001</t>
  </si>
  <si>
    <t>Zdravotechnika a technologie ČOV - dle samostatného rozpočtu</t>
  </si>
  <si>
    <t>kpl</t>
  </si>
  <si>
    <t>1142810160</t>
  </si>
  <si>
    <t>730</t>
  </si>
  <si>
    <t>Ústřední vytápění</t>
  </si>
  <si>
    <t>159</t>
  </si>
  <si>
    <t>R pol 73001</t>
  </si>
  <si>
    <t>Ústřední vytápění - dle samostatného rozpočtu</t>
  </si>
  <si>
    <t>1287621204</t>
  </si>
  <si>
    <t>741</t>
  </si>
  <si>
    <t>Elektroinstalace - silnoproud</t>
  </si>
  <si>
    <t>160</t>
  </si>
  <si>
    <t>R pol 74101</t>
  </si>
  <si>
    <t>Elektroinstalace - dle samostatného rozpočtu</t>
  </si>
  <si>
    <t>1766463363</t>
  </si>
  <si>
    <t>762</t>
  </si>
  <si>
    <t>Konstrukce tesařské</t>
  </si>
  <si>
    <t>161</t>
  </si>
  <si>
    <t>762083122</t>
  </si>
  <si>
    <t>Práce společné pro tesařské konstrukce impregnace řeziva máčením proti dřevokaznému hmyzu, houbám a plísním, třída ohrožení 3 a 4 (dřevo v exteriéru)</t>
  </si>
  <si>
    <t>-1546015440</t>
  </si>
  <si>
    <t>0,203+0,051</t>
  </si>
  <si>
    <t>162</t>
  </si>
  <si>
    <t>762332131</t>
  </si>
  <si>
    <t>Montáž vázaných konstrukcí krovů střech pultových, sedlových, valbových, stanových čtvercového nebo obdélníkového půdorysu, z řeziva hraněného průřezové plochy do 120 cm2</t>
  </si>
  <si>
    <t>-985884046</t>
  </si>
  <si>
    <t>hranol 80/80</t>
  </si>
  <si>
    <t>6,04+7,84</t>
  </si>
  <si>
    <t>hranol 80/70</t>
  </si>
  <si>
    <t>hranol 60/60</t>
  </si>
  <si>
    <t>(6,04+7,84)/0,625*0,45</t>
  </si>
  <si>
    <t>163</t>
  </si>
  <si>
    <t>60512125</t>
  </si>
  <si>
    <t>hranol stavební řezivo průřezu do 120cm2 do dl 6m</t>
  </si>
  <si>
    <t>-1147702900</t>
  </si>
  <si>
    <t>(6,04+7,84)*0,08*0,08</t>
  </si>
  <si>
    <t>(6,04+7,84)*0,08*0,07</t>
  </si>
  <si>
    <t>(6,04+7,84)/0,625*0,45*0,06*0,06</t>
  </si>
  <si>
    <t>0,203*1,05 'Přepočtené koeficientem množství</t>
  </si>
  <si>
    <t>164</t>
  </si>
  <si>
    <t>762439001</t>
  </si>
  <si>
    <t>Obložení stěn montáž roštu podkladového</t>
  </si>
  <si>
    <t>1854218029</t>
  </si>
  <si>
    <t>(6,16+3,5)/0,25*(0,25+0,30)</t>
  </si>
  <si>
    <t>165</t>
  </si>
  <si>
    <t>60514106</t>
  </si>
  <si>
    <t>řezivo jehličnaté lať pevnostní třída S10-13 průřez 40x60mm</t>
  </si>
  <si>
    <t>-1675315386</t>
  </si>
  <si>
    <t>latě 60/60</t>
  </si>
  <si>
    <t>(6,16+3,5)/0,25*(0,25+0,30)*0,06*0,04</t>
  </si>
  <si>
    <t>0,051*1,05 'Přepočtené koeficientem množství</t>
  </si>
  <si>
    <t>166</t>
  </si>
  <si>
    <t>762795000</t>
  </si>
  <si>
    <t>Spojovací prostředky prostorových vázaných konstrukcí hřebíky, svory, fixační prkna</t>
  </si>
  <si>
    <t>-1065200975</t>
  </si>
  <si>
    <t>167</t>
  </si>
  <si>
    <t>R pol 76243</t>
  </si>
  <si>
    <t>Obložení stěn z mikroštěpkových desek přibíjených na pero a drážku nebroušených</t>
  </si>
  <si>
    <t>218549408</t>
  </si>
  <si>
    <t>(6,04+7,84)*(0,5+0,125)</t>
  </si>
  <si>
    <t>168</t>
  </si>
  <si>
    <t>R pol 60726</t>
  </si>
  <si>
    <t>deska mikroštěpková tl 22mm</t>
  </si>
  <si>
    <t>-1850840869</t>
  </si>
  <si>
    <t>13,988*1,05 'Přepočtené koeficientem množství</t>
  </si>
  <si>
    <t>169</t>
  </si>
  <si>
    <t>762495000</t>
  </si>
  <si>
    <t>Spojovací prostředky olištování spár, obložení stropů, střešních podhledů a stěn hřebíky, vruty</t>
  </si>
  <si>
    <t>1483129304</t>
  </si>
  <si>
    <t>170</t>
  </si>
  <si>
    <t>998762202</t>
  </si>
  <si>
    <t>Přesun hmot pro konstrukce tesařské stanovený procentní sazbou (%) z ceny vodorovná dopravní vzdálenost do 50 m v objektech výšky přes 6 do 12 m</t>
  </si>
  <si>
    <t>1306559941</t>
  </si>
  <si>
    <t>763</t>
  </si>
  <si>
    <t>Konstrukce suché výstavby</t>
  </si>
  <si>
    <t>171</t>
  </si>
  <si>
    <t>R pol 76301</t>
  </si>
  <si>
    <t>Podhled ze sádrovláknitých desek – samostatný požární předěl dvouvrstvá nosná konstrukce z ocelových profilů CD, UD s oboustrannou požární odolností celoplošná izolace a CD profily vyplněny izolací o objemové hmotnosti 40 kg/m3 jednoduše opláštěná deskou protipožární tl. 15 mm, TI tl. 40 mm 40 kg/m3, EI Z/S 15/45</t>
  </si>
  <si>
    <t>-2040003049</t>
  </si>
  <si>
    <t>2,70*2,00</t>
  </si>
  <si>
    <t>1,10*1,00</t>
  </si>
  <si>
    <t>172</t>
  </si>
  <si>
    <t>763212131</t>
  </si>
  <si>
    <t>Příčka mezibytová ze sádrovláknitých desek s nosnou konstrukcí ze zdvojených ocelových profilů UW, CW dvojitě opláštěná deskami tl. 2 x 12,5 mm s izolací, EI 90, příčka tl. 155 mm, profil 50, Rw do 62 dB</t>
  </si>
  <si>
    <t>-556002553</t>
  </si>
  <si>
    <t>pozn.3</t>
  </si>
  <si>
    <t>173</t>
  </si>
  <si>
    <t>R pol 76302</t>
  </si>
  <si>
    <t>Příčka ze sádrovláknitých desek ostatní konstrukce a práce na příčkách ze sádrovláknitých desek úprava styku příčky a podhledu (oboustranně) akrylátovým tmelem</t>
  </si>
  <si>
    <t>-1935919170</t>
  </si>
  <si>
    <t>2,4+2,45+2,4+2,45</t>
  </si>
  <si>
    <t>174</t>
  </si>
  <si>
    <t>R pol 76303</t>
  </si>
  <si>
    <t>Příčka ze sádrovláknitých desek ostatní konstrukce a práce na příčkách ze sádrovláknitých desek ochrana rohů úhelníky pozinkované</t>
  </si>
  <si>
    <t>-236976720</t>
  </si>
  <si>
    <t>2,45+2,4+2,45</t>
  </si>
  <si>
    <t>175</t>
  </si>
  <si>
    <t>998763201</t>
  </si>
  <si>
    <t>Přesun hmot pro dřevostavby stanovený procentní sazbou (%) z ceny vodorovná dopravní vzdálenost do 50 m v objektech výšky přes 6 do 12 m</t>
  </si>
  <si>
    <t>-1381248191</t>
  </si>
  <si>
    <t>764</t>
  </si>
  <si>
    <t>Konstrukce klempířské</t>
  </si>
  <si>
    <t>176</t>
  </si>
  <si>
    <t>764002801</t>
  </si>
  <si>
    <t>Demontáž klempířských konstrukcí závětrné lišty do suti</t>
  </si>
  <si>
    <t>-24605721</t>
  </si>
  <si>
    <t>okřídlí</t>
  </si>
  <si>
    <t>6,16+3,5+3,8</t>
  </si>
  <si>
    <t>177</t>
  </si>
  <si>
    <t>764002811</t>
  </si>
  <si>
    <t>Demontáž klempířských konstrukcí okapového plechu do suti, v krytině povlakové</t>
  </si>
  <si>
    <t>-530579348</t>
  </si>
  <si>
    <t>6,55+7,64+1,33</t>
  </si>
  <si>
    <t>krycí lišta nad lemováním střechy</t>
  </si>
  <si>
    <t>178</t>
  </si>
  <si>
    <t>764002851</t>
  </si>
  <si>
    <t>Demontáž klempířských konstrukcí oplechování parapetů do suti</t>
  </si>
  <si>
    <t>168000817</t>
  </si>
  <si>
    <t>2,4*2</t>
  </si>
  <si>
    <t>179</t>
  </si>
  <si>
    <t>764002871</t>
  </si>
  <si>
    <t>Demontáž klempířských konstrukcí lemování zdí do suti</t>
  </si>
  <si>
    <t>2046362299</t>
  </si>
  <si>
    <t>180</t>
  </si>
  <si>
    <t>764004801</t>
  </si>
  <si>
    <t>Demontáž klempířských konstrukcí žlabu podokapního do suti</t>
  </si>
  <si>
    <t>-1337943333</t>
  </si>
  <si>
    <t>6,54</t>
  </si>
  <si>
    <t>181</t>
  </si>
  <si>
    <t>764004861</t>
  </si>
  <si>
    <t>Demontáž klempířských konstrukcí svodu do suti</t>
  </si>
  <si>
    <t>-926922027</t>
  </si>
  <si>
    <t>2,25</t>
  </si>
  <si>
    <t>182</t>
  </si>
  <si>
    <t>764212632</t>
  </si>
  <si>
    <t>Oplechování střešních prvků z pozinkovaného plechu s povrchovou úpravou štítu závětrnou lištou rš 200 mm</t>
  </si>
  <si>
    <t>-193487700</t>
  </si>
  <si>
    <t>výrobek KL/3</t>
  </si>
  <si>
    <t>6,85+7,85+1,40</t>
  </si>
  <si>
    <t>183</t>
  </si>
  <si>
    <t>764212634</t>
  </si>
  <si>
    <t>Oplechování střešních prvků z pozinkovaného plechu s povrchovou úpravou štítu závětrnou lištou rš 330 mm</t>
  </si>
  <si>
    <t>-884366834</t>
  </si>
  <si>
    <t>výrobek KL/2</t>
  </si>
  <si>
    <t>6,15+3,60+1,25+0,35+3,50</t>
  </si>
  <si>
    <t>184</t>
  </si>
  <si>
    <t>764212663</t>
  </si>
  <si>
    <t>Oplechování střešních prvků z pozinkovaného plechu s povrchovou úpravou okapu okapovým plechem střechy rovné rš 250 mm</t>
  </si>
  <si>
    <t>919277573</t>
  </si>
  <si>
    <t>výrobek KL/4</t>
  </si>
  <si>
    <t>185</t>
  </si>
  <si>
    <t>764216644</t>
  </si>
  <si>
    <t>Oplechování parapetů z pozinkovaného plechu s povrchovou úpravou rovných celoplošně lepené, bez rohů rš 330 mm</t>
  </si>
  <si>
    <t>1690278937</t>
  </si>
  <si>
    <t>výrobek KL/7</t>
  </si>
  <si>
    <t>1,2</t>
  </si>
  <si>
    <t>186</t>
  </si>
  <si>
    <t>764511601</t>
  </si>
  <si>
    <t>Žlab podokapní z pozinkovaného plechu s povrchovou úpravou včetně háků a čel půlkruhový do rš 280 mm</t>
  </si>
  <si>
    <t>-2030172833</t>
  </si>
  <si>
    <t>výrobek KL/6</t>
  </si>
  <si>
    <t>6,65+7,85</t>
  </si>
  <si>
    <t>187</t>
  </si>
  <si>
    <t>764511643</t>
  </si>
  <si>
    <t>Žlab podokapní z pozinkovaného plechu s povrchovou úpravou včetně háků a čel kotlík oválný (trychtýřový), rš žlabu/průměr svodu 330/120 mm</t>
  </si>
  <si>
    <t>1279480220</t>
  </si>
  <si>
    <t>188</t>
  </si>
  <si>
    <t>764518623</t>
  </si>
  <si>
    <t>Svod z pozinkovaného plechu s upraveným povrchem včetně objímek, kolen a odskoků kruhový, průměru 120 mm</t>
  </si>
  <si>
    <t>1457134521</t>
  </si>
  <si>
    <t>2,0+2,0</t>
  </si>
  <si>
    <t>189</t>
  </si>
  <si>
    <t>R pol 76401</t>
  </si>
  <si>
    <t>Podkladní připojovací plech z PZ plechu pro hřebeny, nároží, úžlabí nebo okapové hrany tl. 1,0 mm rš 300 mm</t>
  </si>
  <si>
    <t>-2041597214</t>
  </si>
  <si>
    <t>190</t>
  </si>
  <si>
    <t>R pol 76402</t>
  </si>
  <si>
    <t>Podkladní připojovací plech z PZ plechu pro hřebeny, nároží, úžlabí nebo okapové hrany tl. 1,0 mm rš 200 mm</t>
  </si>
  <si>
    <t>2051498139</t>
  </si>
  <si>
    <t>191</t>
  </si>
  <si>
    <t>R pol 76403</t>
  </si>
  <si>
    <t>Podkladní připojovací plech z PZ plechu pro hřebeny, nároží, úžlabí nebo okapové hrany tl. 1,0 mm rš 250 mm</t>
  </si>
  <si>
    <t>-1338463161</t>
  </si>
  <si>
    <t>192</t>
  </si>
  <si>
    <t>R pol 76404</t>
  </si>
  <si>
    <t>Lemování zdí z pozinkovaného plechu s povrchovou úpravou boční nebo horní tvarované rš 175 mm, mechanicky kotveno</t>
  </si>
  <si>
    <t>-1553713857</t>
  </si>
  <si>
    <t>výrobek KL/5</t>
  </si>
  <si>
    <t>3,5</t>
  </si>
  <si>
    <t>193</t>
  </si>
  <si>
    <t>R pol 76405</t>
  </si>
  <si>
    <t>Přítlačná lišta z pozinkovaného ocelového plechu tl. 1,5 mm rš 60-80mm, mechanicky kotveno</t>
  </si>
  <si>
    <t>-83470242</t>
  </si>
  <si>
    <t>výrobek KL/1</t>
  </si>
  <si>
    <t>14,20+3,50</t>
  </si>
  <si>
    <t>194</t>
  </si>
  <si>
    <t>R pol 76406</t>
  </si>
  <si>
    <t>Větrací mřížka - odvětrání atiky, nerez děrovaný plech tl. 1,0mm, L 50x50mm</t>
  </si>
  <si>
    <t>846302716</t>
  </si>
  <si>
    <t>195</t>
  </si>
  <si>
    <t>998764202</t>
  </si>
  <si>
    <t>Přesun hmot pro konstrukce klempířské stanovený procentní sazbou (%) z ceny vodorovná dopravní vzdálenost do 50 m v objektech výšky přes 6 do 12 m</t>
  </si>
  <si>
    <t>904683881</t>
  </si>
  <si>
    <t>766</t>
  </si>
  <si>
    <t>Konstrukce truhlářské</t>
  </si>
  <si>
    <t>196</t>
  </si>
  <si>
    <t>766421811</t>
  </si>
  <si>
    <t>Demontáž obložení podhledů panely, plochy do 1,5 m2</t>
  </si>
  <si>
    <t>-1965284772</t>
  </si>
  <si>
    <t>záklop z dřevovláknitých desek</t>
  </si>
  <si>
    <t>m.č. 05, 06, 08</t>
  </si>
  <si>
    <t>2,0*2,7</t>
  </si>
  <si>
    <t>197</t>
  </si>
  <si>
    <t>766421822</t>
  </si>
  <si>
    <t>Demontáž obložení podhledů podkladových roštů</t>
  </si>
  <si>
    <t>-629956691</t>
  </si>
  <si>
    <t>198</t>
  </si>
  <si>
    <t>766622115</t>
  </si>
  <si>
    <t>Montáž oken plastových včetně montáže rámu plochy přes 1 m2 pevných do zdiva, výšky do 1,5 m</t>
  </si>
  <si>
    <t>-1936047542</t>
  </si>
  <si>
    <t>výrobek O/11</t>
  </si>
  <si>
    <t>2,4*0,9</t>
  </si>
  <si>
    <t>199</t>
  </si>
  <si>
    <t>R pol 61101</t>
  </si>
  <si>
    <t>okno plastové jednodílné dvoukřídlé bílé ze systémových profilů, levé křídlo sklopné s prodlouženým pákovým uzávěrem, pravé křídlo fixní, dvojsklo, součástí je vnitřní plastový systémový parapet - dle popisu výr.č. O/11</t>
  </si>
  <si>
    <t>-981222894</t>
  </si>
  <si>
    <t>200</t>
  </si>
  <si>
    <t>998766202</t>
  </si>
  <si>
    <t>Přesun hmot pro konstrukce truhlářské stanovený procentní sazbou (%) z ceny vodorovná dopravní vzdálenost do 50 m v objektech výšky přes 6 do 12 m</t>
  </si>
  <si>
    <t>1680512412</t>
  </si>
  <si>
    <t>767</t>
  </si>
  <si>
    <t>Konstrukce zámečnické</t>
  </si>
  <si>
    <t>201</t>
  </si>
  <si>
    <t>767640221</t>
  </si>
  <si>
    <t>Montáž dveří ocelových vchodových dvoukřídlové bez nadsvětlíku</t>
  </si>
  <si>
    <t>-951244189</t>
  </si>
  <si>
    <t>výrobek Z/25</t>
  </si>
  <si>
    <t>202</t>
  </si>
  <si>
    <t>R pol 55304</t>
  </si>
  <si>
    <t>dveře ocelové vchodové 2křídlé 1750x2500mm vč.ocelové zárubně, hladké plné se zateplením a zvýšenou odolností, základní antikorozní barva + finální vícevrstvý nátěr - dle popisu výr.č. Z/25</t>
  </si>
  <si>
    <t>-169611945</t>
  </si>
  <si>
    <t>203</t>
  </si>
  <si>
    <t>767640322</t>
  </si>
  <si>
    <t>Montáž dveří ocelových vnitřních dvoukřídlových</t>
  </si>
  <si>
    <t>868665963</t>
  </si>
  <si>
    <t>výrobek Z/24</t>
  </si>
  <si>
    <t>204</t>
  </si>
  <si>
    <t>R pol 55303</t>
  </si>
  <si>
    <t>dveře ocelové 2křídlé 1250x2200mm vč.ocelové zárubně, hladké plné se zvýšenou odolností, základní antikorozní barva + finální vícevrstvý nátěr - dle popisu výr.č. Z/24</t>
  </si>
  <si>
    <t>1446905263</t>
  </si>
  <si>
    <t>205</t>
  </si>
  <si>
    <t>767646510</t>
  </si>
  <si>
    <t>Montáž dveří ocelových protipožárních uzávěrů jednokřídlových</t>
  </si>
  <si>
    <t>1305366941</t>
  </si>
  <si>
    <t>výrobek Z/23</t>
  </si>
  <si>
    <t>206</t>
  </si>
  <si>
    <t>R pol 55302</t>
  </si>
  <si>
    <t>dveře ocelové 1křídlé 1000x2200mm vč.ocelové zárubně, hladké plné se zvýšenou odolností, základní antikorozní barva + finální vícevrstvý nátěr, samozavírač, požární odolnost EW 30 DP3-C - dle popisu výr.č. Z/23</t>
  </si>
  <si>
    <t>619446585</t>
  </si>
  <si>
    <t>207</t>
  </si>
  <si>
    <t>767651210</t>
  </si>
  <si>
    <t>Montáž vrat garážových nebo průmyslových otvíravých do ocelové zárubně z dílů, plochy do 6 m2</t>
  </si>
  <si>
    <t>981288487</t>
  </si>
  <si>
    <t>výrobek Z/21</t>
  </si>
  <si>
    <t>208</t>
  </si>
  <si>
    <t>R pol 55301</t>
  </si>
  <si>
    <t>vrata ocelová 2,40x2,45m 2/2 křídlová otočná, oboustranně oplechovaná, výplň křídla tepelně izolační sendvič, žárově zinkováno + finální prášková vypalovací barva - dle popisu výr.č. Z/21</t>
  </si>
  <si>
    <t>-2140010537</t>
  </si>
  <si>
    <t>209</t>
  </si>
  <si>
    <t>767995111</t>
  </si>
  <si>
    <t>Montáž ostatních atypických zámečnických konstrukcí hmotnosti do 5 kg</t>
  </si>
  <si>
    <t>kg</t>
  </si>
  <si>
    <t>392583599</t>
  </si>
  <si>
    <t>6*0,2*15,7</t>
  </si>
  <si>
    <t>210</t>
  </si>
  <si>
    <t>13515120</t>
  </si>
  <si>
    <t>ocel široká jakost S235JR 200x10mm</t>
  </si>
  <si>
    <t>1158627895</t>
  </si>
  <si>
    <t>6*0,2*15,7/1000</t>
  </si>
  <si>
    <t>0,019*1,05 'Přepočtené koeficientem množství</t>
  </si>
  <si>
    <t>211</t>
  </si>
  <si>
    <t>767995113</t>
  </si>
  <si>
    <t>Montáž ostatních atypických zámečnických konstrukcí hmotnosti přes 10 do 20 kg</t>
  </si>
  <si>
    <t>259159891</t>
  </si>
  <si>
    <t>výrobek Z/22</t>
  </si>
  <si>
    <t>(1,75+7,47)*28,5</t>
  </si>
  <si>
    <t>212</t>
  </si>
  <si>
    <t>R pol 13001</t>
  </si>
  <si>
    <t>úhelník ocelový nerovnostranný jakost 11 375 150x90x10mm s výztužnými žebry, žárově zinkováno - dle popisu výr.č. Z/22</t>
  </si>
  <si>
    <t>375278919</t>
  </si>
  <si>
    <t>(1,75+7,47)*28,5/1000</t>
  </si>
  <si>
    <t>0,263*1,02 'Přepočtené koeficientem množství</t>
  </si>
  <si>
    <t>213</t>
  </si>
  <si>
    <t>767996701</t>
  </si>
  <si>
    <t>Demontáž ostatních zámečnických konstrukcí o hmotnosti jednotlivých dílů řezáním do 50 kg</t>
  </si>
  <si>
    <t>775429196</t>
  </si>
  <si>
    <t xml:space="preserve">úhelníky krytu kanálu a krycí plechy </t>
  </si>
  <si>
    <t>(1,3+0,35+0,9+3,3+4,2+0,8+0,55+1,2)*4,47</t>
  </si>
  <si>
    <t>(0,3*1,2+0,5*1,05+3,35*0,3)*41,25</t>
  </si>
  <si>
    <t>rám TZ šachty</t>
  </si>
  <si>
    <t>0,35*4*4,47</t>
  </si>
  <si>
    <t>214</t>
  </si>
  <si>
    <t>R pol 76701</t>
  </si>
  <si>
    <t>Ocelový výlezový žebřík na střechu - odříznutí pravého stěřínu pod první příčkou, tvarová úprava</t>
  </si>
  <si>
    <t>-1916883624</t>
  </si>
  <si>
    <t>215</t>
  </si>
  <si>
    <t>R pol 76702</t>
  </si>
  <si>
    <t>Výroba, dodávka a montáž nerezového podlahového kanálu s pororoštovým a plným zákrytem o rozměrech 5200x400 + 2000x400 a hloubce 280/380mm - dle popisu výr.č. Z/29</t>
  </si>
  <si>
    <t>-1393258412</t>
  </si>
  <si>
    <t>výrobek Z/29</t>
  </si>
  <si>
    <t>216</t>
  </si>
  <si>
    <t>998767202</t>
  </si>
  <si>
    <t>Přesun hmot pro zámečnické konstrukce stanovený procentní sazbou (%) z ceny vodorovná dopravní vzdálenost do 50 m v objektech výšky přes 6 do 12 m</t>
  </si>
  <si>
    <t>-2074645587</t>
  </si>
  <si>
    <t>776</t>
  </si>
  <si>
    <t>Podlahy povlakové</t>
  </si>
  <si>
    <t>217</t>
  </si>
  <si>
    <t>776201812</t>
  </si>
  <si>
    <t>Demontáž povlakových podlahovin lepených ručně s podložkou</t>
  </si>
  <si>
    <t>934205441</t>
  </si>
  <si>
    <t>218</t>
  </si>
  <si>
    <t>776410811</t>
  </si>
  <si>
    <t>Demontáž soklíků nebo lišt pryžových nebo plastových</t>
  </si>
  <si>
    <t>-1698265978</t>
  </si>
  <si>
    <t>3,02+5,66+3,02+5,66</t>
  </si>
  <si>
    <t>219</t>
  </si>
  <si>
    <t>998776202</t>
  </si>
  <si>
    <t>Přesun hmot pro podlahy povlakové stanovený procentní sazbou (%) z ceny vodorovná dopravní vzdálenost do 50 m v objektech výšky přes 6 do 12 m</t>
  </si>
  <si>
    <t>540728907</t>
  </si>
  <si>
    <t>777</t>
  </si>
  <si>
    <t>Podlahy lité</t>
  </si>
  <si>
    <t>220</t>
  </si>
  <si>
    <t>777111111</t>
  </si>
  <si>
    <t>Příprava podkladu před provedením litých podlah vysátí</t>
  </si>
  <si>
    <t>-1559722395</t>
  </si>
  <si>
    <t>221</t>
  </si>
  <si>
    <t>777911111</t>
  </si>
  <si>
    <t>Napojení na stěnu nebo sokl fabionem z epoxidové stěrky plněné pískem tuhé</t>
  </si>
  <si>
    <t>903613421</t>
  </si>
  <si>
    <t>222</t>
  </si>
  <si>
    <t>R pol 77701</t>
  </si>
  <si>
    <t>Epoxidová penetrace za čerstva sytě zasypaná křemičitým pískem 0,5-1,0mm</t>
  </si>
  <si>
    <t>-295785671</t>
  </si>
  <si>
    <t>223</t>
  </si>
  <si>
    <t>R pol 77702</t>
  </si>
  <si>
    <t>Povrchová úprava epoxidovou stěrkou tl. 2mm smíchané s křemičitým pískem 0,1-0,6mm</t>
  </si>
  <si>
    <t>1858338175</t>
  </si>
  <si>
    <t>224</t>
  </si>
  <si>
    <t>R pol 77703</t>
  </si>
  <si>
    <t>Základní epoxidový nátěr finální úpravy smíchaný se suchým křemičitým pískem 0,5-1,0mm, protiskluzná úprava</t>
  </si>
  <si>
    <t>2090686711</t>
  </si>
  <si>
    <t>225</t>
  </si>
  <si>
    <t>R pol 77704</t>
  </si>
  <si>
    <t>Finální pečetící epoxidový nátěr</t>
  </si>
  <si>
    <t>1828360144</t>
  </si>
  <si>
    <t>226</t>
  </si>
  <si>
    <t>998777202</t>
  </si>
  <si>
    <t>Přesun hmot pro podlahy lité stanovený procentní sazbou (%) z ceny vodorovná dopravní vzdálenost do 50 m v objektech výšky přes 6 do 12 m</t>
  </si>
  <si>
    <t>-995124170</t>
  </si>
  <si>
    <t>781</t>
  </si>
  <si>
    <t>Dokončovací práce - obklady</t>
  </si>
  <si>
    <t>227</t>
  </si>
  <si>
    <t>781131112</t>
  </si>
  <si>
    <t>Izolace stěny pod obklad izolace nátěrem nebo stěrkou ve dvou vrstvách</t>
  </si>
  <si>
    <t>-1283561626</t>
  </si>
  <si>
    <t>228</t>
  </si>
  <si>
    <t>781131241</t>
  </si>
  <si>
    <t>Izolace stěny pod obklad izolace těsnícími izolačními pásy vnitřní kout</t>
  </si>
  <si>
    <t>238842637</t>
  </si>
  <si>
    <t>(0,30+3,46+6,0+4,0)</t>
  </si>
  <si>
    <t>2*3,0</t>
  </si>
  <si>
    <t>(4,0+2,93+3,46)</t>
  </si>
  <si>
    <t>(1,5+0,4)</t>
  </si>
  <si>
    <t>1*2,0</t>
  </si>
  <si>
    <t>229</t>
  </si>
  <si>
    <t>781474112</t>
  </si>
  <si>
    <t>Montáž obkladů vnitřních stěn z dlaždic keramických lepených flexibilním lepidlem maloformátových hladkých přes 9 do 12 ks/m2</t>
  </si>
  <si>
    <t>2071015789</t>
  </si>
  <si>
    <t>230</t>
  </si>
  <si>
    <t>59761026</t>
  </si>
  <si>
    <t>obklad keramický hladký do 12ks/m2</t>
  </si>
  <si>
    <t>-239547507</t>
  </si>
  <si>
    <t>76,25*1,05 'Přepočtené koeficientem množství</t>
  </si>
  <si>
    <t>231</t>
  </si>
  <si>
    <t>781479191</t>
  </si>
  <si>
    <t>Montáž obkladů vnitřních stěn z dlaždic keramických Příplatek k cenám za plochu do 10 m2 jednotlivě</t>
  </si>
  <si>
    <t>-436714714</t>
  </si>
  <si>
    <t>232</t>
  </si>
  <si>
    <t>781494511</t>
  </si>
  <si>
    <t>Obklad - dokončující práce profily ukončovací lepené flexibilním lepidlem ukončovací</t>
  </si>
  <si>
    <t>688025025</t>
  </si>
  <si>
    <t>vnější obklad soklu</t>
  </si>
  <si>
    <t>233</t>
  </si>
  <si>
    <t>781495115</t>
  </si>
  <si>
    <t>Obklad - dokončující práce ostatní práce spárování silikonem</t>
  </si>
  <si>
    <t>-856023381</t>
  </si>
  <si>
    <t>vnitřní</t>
  </si>
  <si>
    <t>vnější</t>
  </si>
  <si>
    <t>234</t>
  </si>
  <si>
    <t>781495111</t>
  </si>
  <si>
    <t>Příprava podkladu před provedením obkladu nátěr penetrační na stěnu</t>
  </si>
  <si>
    <t>1683910135</t>
  </si>
  <si>
    <t>(8,01+0,6)*0,3</t>
  </si>
  <si>
    <t>235</t>
  </si>
  <si>
    <t>781774113</t>
  </si>
  <si>
    <t>Montáž obkladů vnějších stěn z dlaždic keramických lepených flexibilním lepidlem maloformátových hladkých přes 9 do 12 ks/m2</t>
  </si>
  <si>
    <t>-576124547</t>
  </si>
  <si>
    <t>236</t>
  </si>
  <si>
    <t>59761434</t>
  </si>
  <si>
    <t>dlažba keramická slinutá hladká do interiéru i exteriéru pro vysoké mechanické namáhání přes 9 do 12ks/m2</t>
  </si>
  <si>
    <t>1002723670</t>
  </si>
  <si>
    <t>2,583*1,1 'Přepočtené koeficientem množství</t>
  </si>
  <si>
    <t>237</t>
  </si>
  <si>
    <t>998781202</t>
  </si>
  <si>
    <t>Přesun hmot pro obklady keramické stanovený procentní sazbou (%) z ceny vodorovná dopravní vzdálenost do 50 m v objektech výšky přes 6 do 12 m</t>
  </si>
  <si>
    <t>1552395871</t>
  </si>
  <si>
    <t>783</t>
  </si>
  <si>
    <t>Dokončovací práce - nátěry</t>
  </si>
  <si>
    <t>238</t>
  </si>
  <si>
    <t>783301313</t>
  </si>
  <si>
    <t>Příprava podkladu zámečnických konstrukcí před provedením nátěru odmaštění odmašťovačem ředidlovým</t>
  </si>
  <si>
    <t>-1255435860</t>
  </si>
  <si>
    <t>žebřík</t>
  </si>
  <si>
    <t>239</t>
  </si>
  <si>
    <t>783301401</t>
  </si>
  <si>
    <t>Příprava podkladu zámečnických konstrukcí před provedením nátěru ometení</t>
  </si>
  <si>
    <t>306305923</t>
  </si>
  <si>
    <t>240</t>
  </si>
  <si>
    <t>783306807</t>
  </si>
  <si>
    <t>Odstranění nátěrů ze zámečnických konstrukcí odstraňovačem nátěrů s obroušením</t>
  </si>
  <si>
    <t>1021362326</t>
  </si>
  <si>
    <t>241</t>
  </si>
  <si>
    <t>783314203</t>
  </si>
  <si>
    <t>Základní antikorozní nátěr zámečnických konstrukcí jednonásobný syntetický samozákladující</t>
  </si>
  <si>
    <t>-2122623914</t>
  </si>
  <si>
    <t>242</t>
  </si>
  <si>
    <t>783315101</t>
  </si>
  <si>
    <t>Mezinátěr zámečnických konstrukcí jednonásobný syntetický standardní</t>
  </si>
  <si>
    <t>1323956509</t>
  </si>
  <si>
    <t>243</t>
  </si>
  <si>
    <t>783317101</t>
  </si>
  <si>
    <t>Krycí nátěr (email) zámečnických konstrukcí jednonásobný syntetický standardní</t>
  </si>
  <si>
    <t>-499558101</t>
  </si>
  <si>
    <t>784</t>
  </si>
  <si>
    <t>Dokončovací práce - malby a tapety</t>
  </si>
  <si>
    <t>244</t>
  </si>
  <si>
    <t>784181121</t>
  </si>
  <si>
    <t>Penetrace podkladu jednonásobná hloubková v místnostech výšky do 3,80 m</t>
  </si>
  <si>
    <t>1256181152</t>
  </si>
  <si>
    <t>stropy</t>
  </si>
  <si>
    <t>stěny</t>
  </si>
  <si>
    <t>245</t>
  </si>
  <si>
    <t>784211121</t>
  </si>
  <si>
    <t>Malby z malířských směsí otěruvzdorných za mokra dvojnásobné, bílé za mokra otěruvzdorné středně v místnostech výšky do 3,80 m</t>
  </si>
  <si>
    <t>-1000461531</t>
  </si>
  <si>
    <t>SO 01b - Sanace venkovních nádrží</t>
  </si>
  <si>
    <t xml:space="preserve">    1 - Zemní práce</t>
  </si>
  <si>
    <t xml:space="preserve">    5 - Komunikace pozemní</t>
  </si>
  <si>
    <t xml:space="preserve">    721 - Zdravotechnika - vnitřní kanalizace</t>
  </si>
  <si>
    <t xml:space="preserve">    789 - Povrchové úpravy ocelových konstrukcí a technologických zařízení</t>
  </si>
  <si>
    <t>OST - Ostatní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</si>
  <si>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</si>
  <si>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</si>
  <si>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</si>
  <si>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1465007786</t>
  </si>
  <si>
    <t>okapový chodník u jímek N02 a N03</t>
  </si>
  <si>
    <t>21,5*0,5</t>
  </si>
  <si>
    <t>nad jímkou N02</t>
  </si>
  <si>
    <t>2,0*3,9</t>
  </si>
  <si>
    <t>131251102</t>
  </si>
  <si>
    <t>Hloubení nezapažených jam a zářezů strojně s urovnáním dna do předepsaného profilu a spádu v hornině třídy těžitelnosti I skupiny 3 přes 20 do 50 m3</t>
  </si>
  <si>
    <t>-1135236504</t>
  </si>
  <si>
    <t>výkopy nad jímlou N02 a N03</t>
  </si>
  <si>
    <t>(21,4+0,6)*(0,4+3,85+0,15)*0,6</t>
  </si>
  <si>
    <t>-2,45*2,30*0,6</t>
  </si>
  <si>
    <t>132212111</t>
  </si>
  <si>
    <t>Hloubení rýh šířky do 800 mm ručně zapažených i nezapažených, s urovnáním dna do předepsaného profilu a spádu v hornině třídy těžitelnosti I skupiny 3 soudržných</t>
  </si>
  <si>
    <t>836688559</t>
  </si>
  <si>
    <t>výkop u jímky N01 do úrovně -0,500</t>
  </si>
  <si>
    <t>(12,17+0,6)*0,4*0,35</t>
  </si>
  <si>
    <t>2,58*0,6*0,35</t>
  </si>
  <si>
    <t>dokopání rýh kolem jímek N02 a N03</t>
  </si>
  <si>
    <t>(21,4+0,6)*0,4*0,35</t>
  </si>
  <si>
    <t>3,85*0,6*0,35</t>
  </si>
  <si>
    <t>(21,4+0,6)*0,15*0,35</t>
  </si>
  <si>
    <t>151101301</t>
  </si>
  <si>
    <t>Zřízení rozepření zapažených stěn výkopů s potřebným přepažováním při pažení příložném, hloubky do 4 m</t>
  </si>
  <si>
    <t>2037966455</t>
  </si>
  <si>
    <t>rozepření stěn nádrží při demontáži stropu</t>
  </si>
  <si>
    <t>jímka N02</t>
  </si>
  <si>
    <t>11,35*3,2*2,5</t>
  </si>
  <si>
    <t>jímka N03</t>
  </si>
  <si>
    <t>11,27*3,2*2,5</t>
  </si>
  <si>
    <t>151101311</t>
  </si>
  <si>
    <t>Odstranění rozepření stěn výkopů s uložením materiálu na vzdálenost do 3 m od okraje výkopu pažení příložného, hloubky do 4 m</t>
  </si>
  <si>
    <t>-1651022122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</si>
  <si>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</si>
  <si>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</si>
  <si>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2115153879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</si>
  <si>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</si>
  <si>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</si>
  <si>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1984514247</t>
  </si>
  <si>
    <t>62,073*5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</si>
  <si>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</si>
  <si>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</si>
  <si>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-1000255929</t>
  </si>
  <si>
    <t>171201221</t>
  </si>
  <si>
    <t>Poplatek za uložení stavebního odpadu na skládce (skládkovné) zeminy a kamení zatříděného do Katalogu odpadů pod kódem 17 05 04</t>
  </si>
  <si>
    <t>-1055873864</t>
  </si>
  <si>
    <t>174111101</t>
  </si>
  <si>
    <t>Zásyp sypaninou z jakékoliv horniny ručně s uložením výkopku ve vrstvách se zhutněním jam, šachet, rýh nebo kolem objektů v těchto vykopávkách</t>
  </si>
  <si>
    <t>-1813278106</t>
  </si>
  <si>
    <t>(9,21+2,36+5,71+1,44+2,78)*(3,9+0,5)*0,33</t>
  </si>
  <si>
    <t>-2,36*3,44*0,33</t>
  </si>
  <si>
    <t>-1,44*1,64*0,33</t>
  </si>
  <si>
    <t>odpočet plochy dlažeb</t>
  </si>
  <si>
    <t>-30,727*0,33</t>
  </si>
  <si>
    <t>odpočet mezi obrubníky</t>
  </si>
  <si>
    <t>-1,325*3,9*0,18</t>
  </si>
  <si>
    <t>kolem nádrží</t>
  </si>
  <si>
    <t>21,5*0,4*0,5</t>
  </si>
  <si>
    <t>3,9*0,6*0,5</t>
  </si>
  <si>
    <t>12,17*0,4*0,25</t>
  </si>
  <si>
    <t>(2,58+0,4)*0,6*0,25</t>
  </si>
  <si>
    <t>58331200</t>
  </si>
  <si>
    <t>štěrkopísek netříděný zásypový</t>
  </si>
  <si>
    <t>-1683470213</t>
  </si>
  <si>
    <t>23,824*1,9</t>
  </si>
  <si>
    <t>181311103</t>
  </si>
  <si>
    <t>Rozprostření a urovnání ornice v rovině nebo ve svahu sklonu do 1:5 ručně při souvislé ploše, tl. vrstvy do 200 mm</t>
  </si>
  <si>
    <t>825282209</t>
  </si>
  <si>
    <t>3,9*1,325</t>
  </si>
  <si>
    <t>4,145*3,9</t>
  </si>
  <si>
    <t>(4,71+2,44+2,28)*3,9</t>
  </si>
  <si>
    <t>-2,44*2,17</t>
  </si>
  <si>
    <t>12,17*0,4</t>
  </si>
  <si>
    <t>(2,58+0,4)*0,6</t>
  </si>
  <si>
    <t>10364101</t>
  </si>
  <si>
    <t xml:space="preserve">zemina pro terénní úpravy -  ornice</t>
  </si>
  <si>
    <t>-1598133312</t>
  </si>
  <si>
    <t>52,816*0,1*1,68</t>
  </si>
  <si>
    <t>12,17*0,4*0,15*1,68</t>
  </si>
  <si>
    <t>(2,58+0,4)*0,6*0,15*1,68</t>
  </si>
  <si>
    <t>181411131</t>
  </si>
  <si>
    <t>Založení trávníku na půdě předem připravené plochy do 1000 m2 výsevem včetně utažení parkového v rovině nebo na svahu do 1:5</t>
  </si>
  <si>
    <t>-1232153542</t>
  </si>
  <si>
    <t>00572410</t>
  </si>
  <si>
    <t>osivo směs travní parková</t>
  </si>
  <si>
    <t>1006865896</t>
  </si>
  <si>
    <t>59,472*0,35</t>
  </si>
  <si>
    <t>185803111</t>
  </si>
  <si>
    <t>Ošetření trávníku jednorázové v rovině nebo na svahu do 1:5</t>
  </si>
  <si>
    <t>1303191076</t>
  </si>
  <si>
    <t>312322511</t>
  </si>
  <si>
    <t>Nadzákladové zdi z betonu železového (bez výztuže) výplňové odolného proti agresivnímu prostředí tř. C 25/30</t>
  </si>
  <si>
    <t>-1752969097</t>
  </si>
  <si>
    <t>vstupní límce jímek</t>
  </si>
  <si>
    <t>N02</t>
  </si>
  <si>
    <t>2,45*0,45*0,3</t>
  </si>
  <si>
    <t>4,0*0,22*0,65</t>
  </si>
  <si>
    <t>(2,67-0,22+3,2)*0,35*0,3</t>
  </si>
  <si>
    <t>N03</t>
  </si>
  <si>
    <t>(1,92+3,44+1,92+3,44)*0,22*0,65</t>
  </si>
  <si>
    <t>(1,0+1,64+1,0+1,64)*0,22*0,65</t>
  </si>
  <si>
    <t>stěny v jímce N01</t>
  </si>
  <si>
    <t>(9,7+2,84+9,7+2,84)*0,18*2,58</t>
  </si>
  <si>
    <t>2,84*0,66*(3,4-1,6)</t>
  </si>
  <si>
    <t>stěny v jímce N02</t>
  </si>
  <si>
    <t>(4,34+0,16+4,34)*0,18*2,58*2</t>
  </si>
  <si>
    <t>3,2*0,33*2,58</t>
  </si>
  <si>
    <t>1,2*0,3*0,5</t>
  </si>
  <si>
    <t>1,2*0,18*0,5</t>
  </si>
  <si>
    <t>(2,18+1,015)*0,18*3,08</t>
  </si>
  <si>
    <t>2,18*0,20*3,08</t>
  </si>
  <si>
    <t>2,18*0,95*2,58</t>
  </si>
  <si>
    <t>1,67*0,195*2,58</t>
  </si>
  <si>
    <t>1,67*0,215*2,58</t>
  </si>
  <si>
    <t>2,18*0,215*2,58</t>
  </si>
  <si>
    <t>(11,27+2,84+11,27+2,84)*0,18*2,58</t>
  </si>
  <si>
    <t>(2,18+0,92)*0,18*(3,08-2,58)</t>
  </si>
  <si>
    <t>2,84*0,73*2,58</t>
  </si>
  <si>
    <t>311351121</t>
  </si>
  <si>
    <t>Bednění nadzákladových zdí nosných rovné oboustranné za každou stranu zřízení</t>
  </si>
  <si>
    <t>-1816984710</t>
  </si>
  <si>
    <t>2,45*0,4</t>
  </si>
  <si>
    <t>4,0*0,65*2</t>
  </si>
  <si>
    <t>(2,67-0,22+3,2)*0,4*2</t>
  </si>
  <si>
    <t>(2,36+3,44+2,36+3,44)*0,75*2</t>
  </si>
  <si>
    <t>(1,44+1,64+1,44+1,64)*0,75*2</t>
  </si>
  <si>
    <t>311351122</t>
  </si>
  <si>
    <t>Bednění nadzákladových zdí nosných rovné oboustranné za každou stranu odstranění</t>
  </si>
  <si>
    <t>-799220509</t>
  </si>
  <si>
    <t>312361821</t>
  </si>
  <si>
    <t>Výztuž nadzákladových zdí výplňových svislých nebo odkloněných od svislice, rovných nebo oblých z betonářské oceli 10 505 (R) nebo BSt 500</t>
  </si>
  <si>
    <t>1687066274</t>
  </si>
  <si>
    <t>dle výpisu výztuže - D.01.ST</t>
  </si>
  <si>
    <t>pozn.: výztuž límců vstupů je ve výpisu výztuže žb věnců</t>
  </si>
  <si>
    <t>630,67/1000</t>
  </si>
  <si>
    <t>312362021</t>
  </si>
  <si>
    <t>Výztuž nadzákladových zdí výplňových svislých nebo odkloněných od svislice, rovných nebo oblých ze svařovaných sítí z drátů typu KARI</t>
  </si>
  <si>
    <t>415791035</t>
  </si>
  <si>
    <t>2616,28/1000</t>
  </si>
  <si>
    <t>411121141</t>
  </si>
  <si>
    <t>Montáž prefabrikovaných železobetonových stropů se zalitím spár, včetně podpěrné konstrukce, na cementovou maltu ze stropních panelů šířky přes 1800 do 2400 mm a délky do 3800 mm</t>
  </si>
  <si>
    <t>-1792586463</t>
  </si>
  <si>
    <t>A1</t>
  </si>
  <si>
    <t>3,0</t>
  </si>
  <si>
    <t>A2</t>
  </si>
  <si>
    <t>A2*</t>
  </si>
  <si>
    <t>A3</t>
  </si>
  <si>
    <t>A4</t>
  </si>
  <si>
    <t>R pol 59301</t>
  </si>
  <si>
    <t>panel stropní plný žb 3600x1945x280mm s kotevními otvory</t>
  </si>
  <si>
    <t>-1584023349</t>
  </si>
  <si>
    <t>R pol 59302</t>
  </si>
  <si>
    <t>panel stropní plný žb 3600x1895x280mm s kotevními otvory</t>
  </si>
  <si>
    <t>258285000</t>
  </si>
  <si>
    <t>R pol 59303</t>
  </si>
  <si>
    <t>panel stropní plný žb 3600x1895x280mm s kotevními otvory + přidané otvory</t>
  </si>
  <si>
    <t>-385822650</t>
  </si>
  <si>
    <t>R pol 59304</t>
  </si>
  <si>
    <t>panel stropní plný žb 3600x1895x280mm s kotevními otvory + vytažená výztuž</t>
  </si>
  <si>
    <t>-1679468037</t>
  </si>
  <si>
    <t>R pol 59305</t>
  </si>
  <si>
    <t>panel stropní plný žb 3600x1895x280mm s kotevními otvory + vytažená výztuž a otvor</t>
  </si>
  <si>
    <t>-1836026209</t>
  </si>
  <si>
    <t>417321616</t>
  </si>
  <si>
    <t>Ztužující pásy a věnce z betonu železového (bez výztuže) tř. C 30/37</t>
  </si>
  <si>
    <t>1519304107</t>
  </si>
  <si>
    <t>(8,6+0,35+2,1)*0,3*0,1</t>
  </si>
  <si>
    <t>(8,6+0,35+2,1)*0,43*0,21</t>
  </si>
  <si>
    <t>-632693226</t>
  </si>
  <si>
    <t>(8,6+0,35+2,1)*(0,13*0,10+0,21)</t>
  </si>
  <si>
    <t>-215639339</t>
  </si>
  <si>
    <t>-405963637</t>
  </si>
  <si>
    <t>dle výpisu výztuže vč výztuže vstupních límců - D.01.ST</t>
  </si>
  <si>
    <t>357,56/1000</t>
  </si>
  <si>
    <t>Komunikace pozemní</t>
  </si>
  <si>
    <t>564750011</t>
  </si>
  <si>
    <t>Podklad nebo kryt z kameniva hrubého drceného vel. 8-16 mm s rozprostřením a zhutněním, po zhutnění tl. 150 mm</t>
  </si>
  <si>
    <t>1803796737</t>
  </si>
  <si>
    <t>3,9*1,0</t>
  </si>
  <si>
    <t>3,9*2,0</t>
  </si>
  <si>
    <t>3,9*0,5*2</t>
  </si>
  <si>
    <t>2,36*0,63</t>
  </si>
  <si>
    <t>2,17*0,5*2</t>
  </si>
  <si>
    <t>1,44*0,5</t>
  </si>
  <si>
    <t>564751114</t>
  </si>
  <si>
    <t>Podklad nebo kryt z kameniva hrubého drceného vel. 32-63 mm s rozprostřením a zhutněním, po zhutnění tl. 180 mm</t>
  </si>
  <si>
    <t>113820917</t>
  </si>
  <si>
    <t>pod dlažbou</t>
  </si>
  <si>
    <t>mezi obrubníky</t>
  </si>
  <si>
    <t>1,329*3,9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</si>
  <si>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</si>
  <si>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</si>
  <si>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-73459369</t>
  </si>
  <si>
    <t>vstup a vedle vstupu do jímky N02</t>
  </si>
  <si>
    <t>596841220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</si>
  <si>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</si>
  <si>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724098673</t>
  </si>
  <si>
    <t>okapový chodník a okolo vstupů do jímky N03</t>
  </si>
  <si>
    <t>59245601</t>
  </si>
  <si>
    <t>dlažba desková betonová 500x500x50mm přírodní</t>
  </si>
  <si>
    <t>-1916624860</t>
  </si>
  <si>
    <t>30,727*1,05 'Přepočtené koeficientem množství</t>
  </si>
  <si>
    <t>631311224</t>
  </si>
  <si>
    <t>Mazanina z betonu prostého se zvýšenými nároky na prostředí tl. přes 80 do 120 mm tř. C 25/30</t>
  </si>
  <si>
    <t>-866838717</t>
  </si>
  <si>
    <t>jímka N01.1 a N01.2</t>
  </si>
  <si>
    <t>9,7*3,2*0,1</t>
  </si>
  <si>
    <t>jímka N02.2, N02.3 a OLK</t>
  </si>
  <si>
    <t>11,35*3,2*0,1</t>
  </si>
  <si>
    <t>-2,5*1,315*0,1</t>
  </si>
  <si>
    <t>jímka N03.1.2, N03.1.3 a N03.2</t>
  </si>
  <si>
    <t>11,27*3,2*0,1</t>
  </si>
  <si>
    <t>-2,5*1,18*0,1</t>
  </si>
  <si>
    <t>631319012</t>
  </si>
  <si>
    <t>Příplatek k cenám mazanin za úpravu povrchu mazaniny přehlazením, mazanina tl. přes 80 do 120 mm</t>
  </si>
  <si>
    <t>53754530</t>
  </si>
  <si>
    <t>631319173</t>
  </si>
  <si>
    <t>Příplatek k cenám mazanin za stržení povrchu spodní vrstvy mazaniny latí před vložením výztuže nebo pletiva pro tl. obou vrstev mazaniny přes 80 do 120 mm</t>
  </si>
  <si>
    <t>-199368979</t>
  </si>
  <si>
    <t>631311234</t>
  </si>
  <si>
    <t>Mazanina z betonu prostého se zvýšenými nároky na prostředí tl. přes 120 do 240 mm tř. C 25/30</t>
  </si>
  <si>
    <t>-878921212</t>
  </si>
  <si>
    <t>jímka N02.1</t>
  </si>
  <si>
    <t>2,5*1,315*0,22</t>
  </si>
  <si>
    <t>jímka N03.1.1</t>
  </si>
  <si>
    <t>2,5*1,18*0,22</t>
  </si>
  <si>
    <t>631319013</t>
  </si>
  <si>
    <t>Příplatek k cenám mazanin za úpravu povrchu mazaniny přehlazením, mazanina tl. přes 120 do 240 mm</t>
  </si>
  <si>
    <t>2095800363</t>
  </si>
  <si>
    <t>631319175</t>
  </si>
  <si>
    <t>Příplatek k cenám mazanin za stržení povrchu spodní vrstvy mazaniny latí před vložením výztuže nebo pletiva pro tl. obou vrstev mazaniny přes 120 do 240 mm</t>
  </si>
  <si>
    <t>1787350774</t>
  </si>
  <si>
    <t>1323898761</t>
  </si>
  <si>
    <t>viz výpis výztuže u žb stěn (položka rozpočtu č.21)</t>
  </si>
  <si>
    <t>0,0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</si>
  <si>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</si>
  <si>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</si>
  <si>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571141479</t>
  </si>
  <si>
    <t>dlažba u vstupu</t>
  </si>
  <si>
    <t>(0,5+3,9)*2</t>
  </si>
  <si>
    <t>u jímky N02</t>
  </si>
  <si>
    <t>3,9+0,4</t>
  </si>
  <si>
    <t>59217007</t>
  </si>
  <si>
    <t>obrubník betonový parkový 500x80x200mm</t>
  </si>
  <si>
    <t>2146584015</t>
  </si>
  <si>
    <t>0,9</t>
  </si>
  <si>
    <t>916991121</t>
  </si>
  <si>
    <t>Lože pod obrubníky, krajníky nebo obruby z dlažebních kostek z betonu prostého tř. C 16/20</t>
  </si>
  <si>
    <t>1687301936</t>
  </si>
  <si>
    <t>(0,5+3,9)*2*0,3*0,3</t>
  </si>
  <si>
    <t>3,9*0,3*0,3</t>
  </si>
  <si>
    <t>962052211</t>
  </si>
  <si>
    <t>Bourání zdiva železobetonového nadzákladového, objemu přes 1 m3</t>
  </si>
  <si>
    <t>133878742</t>
  </si>
  <si>
    <t>přepážka v jímce N01</t>
  </si>
  <si>
    <t>3,2*2,2*0,25</t>
  </si>
  <si>
    <t xml:space="preserve">vrchní část stěny jímky N01 a navazující stropní konzole </t>
  </si>
  <si>
    <t>8,5*0,75*0,35</t>
  </si>
  <si>
    <t>8,5*0,3*0,05</t>
  </si>
  <si>
    <t>(0,35+0,5+0,15+0,5+0,15+1,9+0,45)*0,35*0,4</t>
  </si>
  <si>
    <t>(1,65+0,17)*0,45*0,4*2</t>
  </si>
  <si>
    <t>stěny a dno odlučovače lehkých kapalin</t>
  </si>
  <si>
    <t>(0,5+0,5)*0,15*(2,11+0,14)</t>
  </si>
  <si>
    <t>(1,82-0,17)*0,15*(2,11+0,14)</t>
  </si>
  <si>
    <t>1,3*0,17*(2,11+0,14)</t>
  </si>
  <si>
    <t>1,3*0,14*0,15</t>
  </si>
  <si>
    <t>1,82*1,3*0,17</t>
  </si>
  <si>
    <t>límce vstupů do jímek N02 a N03</t>
  </si>
  <si>
    <t>1,9*0,17*0,93</t>
  </si>
  <si>
    <t>2,0*0,9*0,3</t>
  </si>
  <si>
    <t>(2,45+2,0+2,45)*0,15*1,25</t>
  </si>
  <si>
    <t>963051113</t>
  </si>
  <si>
    <t>Bourání železobetonových stropů deskových, tl. přes 80 mm</t>
  </si>
  <si>
    <t>-1190556745</t>
  </si>
  <si>
    <t>11,35*3,2*0,3</t>
  </si>
  <si>
    <t>-1,65*1,9*0,3</t>
  </si>
  <si>
    <t>11,27*3,2*0,3</t>
  </si>
  <si>
    <t>-1,7*2,0*0,3</t>
  </si>
  <si>
    <t>965042141</t>
  </si>
  <si>
    <t>Bourání mazanin betonových nebo z litého asfaltu tl. do 100 mm, plochy přes 4 m2</t>
  </si>
  <si>
    <t>-1467509240</t>
  </si>
  <si>
    <t>dno nádrže jímky N01</t>
  </si>
  <si>
    <t>6,95*3,2*0,1</t>
  </si>
  <si>
    <t>973042251</t>
  </si>
  <si>
    <t>Vysekání výklenků nebo kapes ve zdivu betonovém kapes, plochy do 0,10 m2, hl. do 300 mm</t>
  </si>
  <si>
    <t>300386193</t>
  </si>
  <si>
    <t>vysekání kapes do stěny v jímce N01 pro osazení nových nosníků 0,2x0,2x0,2</t>
  </si>
  <si>
    <t>976071111</t>
  </si>
  <si>
    <t>Vybourání kovových madel, zábradlí, dvířek, zděří, kotevních želez madel a zábradlí</t>
  </si>
  <si>
    <t>888020328</t>
  </si>
  <si>
    <t>jakl v jímce N01</t>
  </si>
  <si>
    <t>podpírající sloupek kce zastřešení v jímce N01</t>
  </si>
  <si>
    <t>1,65</t>
  </si>
  <si>
    <t>vaznice</t>
  </si>
  <si>
    <t>10,00</t>
  </si>
  <si>
    <t>pomocné úhelníky zastřešení jímek N01 a N02</t>
  </si>
  <si>
    <t>9,8+8,5+3,0+0,65+1,3+0,85+1,5</t>
  </si>
  <si>
    <t>1,65+1,9+1,65+1,9</t>
  </si>
  <si>
    <t>úhelníky okraje jímky N01 - stěny u objektu ČOV a mezi N01 a N02</t>
  </si>
  <si>
    <t>8,5+3,0</t>
  </si>
  <si>
    <t>976083141</t>
  </si>
  <si>
    <t>Vybourání drobných zámečnických a jiných konstrukcí nožových škrabáků, stoupacích želez, komínových konzol apod., ze zdiva betonového</t>
  </si>
  <si>
    <t>-482453845</t>
  </si>
  <si>
    <t>stupadla v jímkách N02 a N03</t>
  </si>
  <si>
    <t>11,0+11,0</t>
  </si>
  <si>
    <t>976085311</t>
  </si>
  <si>
    <t>Vybourání drobných zámečnických a jiných konstrukcí kanalizačních rámů litinových, z rýhovaného plechu nebo betonových včetně poklopů nebo mříží, plochy do 0,60 m2</t>
  </si>
  <si>
    <t>1274064477</t>
  </si>
  <si>
    <t>2 poklopy nad OLK</t>
  </si>
  <si>
    <t>(0,65+0,65+0,65+0,65)*2</t>
  </si>
  <si>
    <t>976085411</t>
  </si>
  <si>
    <t>Vybourání drobných zámečnických a jiných konstrukcí kanalizačních rámů litinových, z rýhovaného plechu nebo betonových včetně poklopů nebo mříží, plochy přes 0,60 m2</t>
  </si>
  <si>
    <t>-1696999963</t>
  </si>
  <si>
    <t>(1,29+0,59+1,29+0,59)*2</t>
  </si>
  <si>
    <t>977151125</t>
  </si>
  <si>
    <t>Jádrové vrty diamantovými korunkami do stavebních materiálů (železobetonu, betonu, cihel, obkladů, dlažeb, kamene) průměru přes 180 do 200 mm</t>
  </si>
  <si>
    <t>-1977218076</t>
  </si>
  <si>
    <t>otvor z jímky N01 do N02</t>
  </si>
  <si>
    <t>pr. 200mm</t>
  </si>
  <si>
    <t>0,35</t>
  </si>
  <si>
    <t>otvor z jímky N02 do N03</t>
  </si>
  <si>
    <t>0,30</t>
  </si>
  <si>
    <t>-947866521</t>
  </si>
  <si>
    <t>odříznutí konstrukce odlučovače</t>
  </si>
  <si>
    <t>(2,11+0,14+0,14)*4</t>
  </si>
  <si>
    <t>1,65+1,3+1,3</t>
  </si>
  <si>
    <t>981011111</t>
  </si>
  <si>
    <t>Demolice budov postupným rozebíráním dřevěných lehkých jednostranně obitých</t>
  </si>
  <si>
    <t>-1669151356</t>
  </si>
  <si>
    <t>objekt nad jímkou N03</t>
  </si>
  <si>
    <t>2,3*2,0*1,8</t>
  </si>
  <si>
    <t>1653960130</t>
  </si>
  <si>
    <t>sanace ploch betonových jímek, které nejsou tryskány</t>
  </si>
  <si>
    <t>jímky</t>
  </si>
  <si>
    <t>N01</t>
  </si>
  <si>
    <t>(6,95+0,25+2,5+3,2)*(3,5-0,15-2,5)</t>
  </si>
  <si>
    <t>(6,95+0,25+2,5+3,2)*(3,5+0,25-2,5)</t>
  </si>
  <si>
    <t>(4,0+0,3+6,95+0,25+2,5+0,35)*(0,25+0,40)</t>
  </si>
  <si>
    <t>(11,35+11,35+3,20)*(3,5-0,95-2,5)</t>
  </si>
  <si>
    <t>3,20*(3,50-0,15-2,5)</t>
  </si>
  <si>
    <t>(11,35+0,30)*(0,25+0,40)</t>
  </si>
  <si>
    <t>(11,27+3,20+11,27+3,20)*(3,5-0,95-2,5)</t>
  </si>
  <si>
    <t>(11,27+0,30+4,0)*(0,25+0,4)</t>
  </si>
  <si>
    <t>985112131</t>
  </si>
  <si>
    <t>Odsekání degradovaného betonu rubu kleneb a podlah, tloušťky do 10 mm</t>
  </si>
  <si>
    <t>-1000930845</t>
  </si>
  <si>
    <t>(6,95+0,25+2,5)*0,3</t>
  </si>
  <si>
    <t>(6,95+0,25+2,5)*0,35</t>
  </si>
  <si>
    <t>4,0*0,3</t>
  </si>
  <si>
    <t>4,0*0,35</t>
  </si>
  <si>
    <t>(11,35+0,3)*0,35</t>
  </si>
  <si>
    <t>(11,35+0,3+3,2)*0,3</t>
  </si>
  <si>
    <t>(11,27+0,30+3,20)*0,3</t>
  </si>
  <si>
    <t>(11,27+0,30)*0,35</t>
  </si>
  <si>
    <t>985112192</t>
  </si>
  <si>
    <t>Odsekání degradovaného betonu Příplatek k cenám za práci ve stísněném prostoru</t>
  </si>
  <si>
    <t>-418229707</t>
  </si>
  <si>
    <t>59,574+25,919</t>
  </si>
  <si>
    <t>985121101</t>
  </si>
  <si>
    <t>Tryskání degradovaného betonu stěn, rubu kleneb a podlah křemičitým pískem sušeným</t>
  </si>
  <si>
    <t>-1118506379</t>
  </si>
  <si>
    <t>(6,95+0,25+2,5+3,2)*(3,5-0,15)</t>
  </si>
  <si>
    <t>(6,95+0,25+2,5+3,2)*(3,5+0,25)</t>
  </si>
  <si>
    <t>(6,95+0,25+2,5)*3,2</t>
  </si>
  <si>
    <t>(11,35+11,35+3,20)*(3,5-0,95)</t>
  </si>
  <si>
    <t>3,20*(3,50-0,15)</t>
  </si>
  <si>
    <t>(2,5+1,2+2,5+1,2)*0,62</t>
  </si>
  <si>
    <t>11,35*3,2</t>
  </si>
  <si>
    <t>(11,27+3,20+11,27+3,20)*(3,5-0,95)</t>
  </si>
  <si>
    <t>(2,5+1,2+2,5+1,2)*0,57</t>
  </si>
  <si>
    <t>11,27*3,20</t>
  </si>
  <si>
    <t>985131111</t>
  </si>
  <si>
    <t>Očištění ploch stěn, rubu kleneb a podlah tlakovou vodou</t>
  </si>
  <si>
    <t>1667753211</t>
  </si>
  <si>
    <t>1855416939</t>
  </si>
  <si>
    <t>985311311</t>
  </si>
  <si>
    <t>Reprofilace betonu sanačními maltami na cementové bázi ručně rubu kleneb a podlah, tloušťky do 10 mm</t>
  </si>
  <si>
    <t>224218586</t>
  </si>
  <si>
    <t>985311911</t>
  </si>
  <si>
    <t>Reprofilace betonu sanačními maltami na cementové bázi ručně Příplatek k cenám za práci ve stísněném prostoru</t>
  </si>
  <si>
    <t>268077757</t>
  </si>
  <si>
    <t>985312111</t>
  </si>
  <si>
    <t>Stěrka k vyrovnání ploch reprofilovaného betonu stěn, tloušťky do 2 mm</t>
  </si>
  <si>
    <t>-2077141117</t>
  </si>
  <si>
    <t>985312131</t>
  </si>
  <si>
    <t>Stěrka k vyrovnání ploch reprofilovaného betonu rubu kleneb a podlah, tloušťky do 2 mm</t>
  </si>
  <si>
    <t>414269801</t>
  </si>
  <si>
    <t>985312191</t>
  </si>
  <si>
    <t>Stěrka k vyrovnání ploch reprofilovaného betonu Příplatek k cenám za práci ve stísněném prostoru</t>
  </si>
  <si>
    <t>-1355412854</t>
  </si>
  <si>
    <t>985323111</t>
  </si>
  <si>
    <t>Spojovací můstek reprofilovaného betonu na cementové bázi, tloušťky 1 mm</t>
  </si>
  <si>
    <t>-118487692</t>
  </si>
  <si>
    <t>985323911</t>
  </si>
  <si>
    <t>Spojovací můstek reprofilovaného betonu Příplatek k cenám za práci ve stísněném prostoru</t>
  </si>
  <si>
    <t>-2114694634</t>
  </si>
  <si>
    <t>-1578431923</t>
  </si>
  <si>
    <t>1422*0,2</t>
  </si>
  <si>
    <t>-198857251</t>
  </si>
  <si>
    <t>497,7/1000</t>
  </si>
  <si>
    <t>985331215</t>
  </si>
  <si>
    <t>Dodatečné vlepování betonářské výztuže včetně vyvrtání a vyčištění otvoru chemickou maltou průměr výztuže 16 mm</t>
  </si>
  <si>
    <t>-224288946</t>
  </si>
  <si>
    <t>prokotvení stropních panelů</t>
  </si>
  <si>
    <t>64*0,3</t>
  </si>
  <si>
    <t>kotvení stěn do desky</t>
  </si>
  <si>
    <t>405*0,25</t>
  </si>
  <si>
    <t>13021013</t>
  </si>
  <si>
    <t>tyč ocelová žebírková jakost BSt 500S výztuž do betonu D 12mm</t>
  </si>
  <si>
    <t>-2051578518</t>
  </si>
  <si>
    <t>364,5/1000</t>
  </si>
  <si>
    <t>13021015</t>
  </si>
  <si>
    <t>tyč ocelová žebírková jakost BSt 500S výztuž do betonu D 16mm</t>
  </si>
  <si>
    <t>-1350762144</t>
  </si>
  <si>
    <t xml:space="preserve">prokotvení stropních panelů </t>
  </si>
  <si>
    <t>64,0*0,55*1,58/1000</t>
  </si>
  <si>
    <t>997013151</t>
  </si>
  <si>
    <t>Vnitrostaveništní doprava suti a vybouraných hmot vodorovně do 50 m svisle s omezením mechanizace pro budovy a haly výšky do 6 m</t>
  </si>
  <si>
    <t>1757470967</t>
  </si>
  <si>
    <t>-1668777661</t>
  </si>
  <si>
    <t>-1761259908</t>
  </si>
  <si>
    <t>139,178*15 'Přepočtené koeficientem množství</t>
  </si>
  <si>
    <t>-1581868927</t>
  </si>
  <si>
    <t>1052867716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</si>
  <si>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</si>
  <si>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</si>
  <si>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-150493751</t>
  </si>
  <si>
    <t>-1561923181</t>
  </si>
  <si>
    <t>(9,21+2,36+5,71+1,44+2,78)*(3,9+0,5)</t>
  </si>
  <si>
    <t>-2,36*3,44</t>
  </si>
  <si>
    <t>-1,44*1,64</t>
  </si>
  <si>
    <t>1724464401</t>
  </si>
  <si>
    <t>(2,36+3,44+2,36+3,44)*0,3</t>
  </si>
  <si>
    <t>(1,44+1,64+1,44+1,64)*0,3</t>
  </si>
  <si>
    <t>21,5*0,3</t>
  </si>
  <si>
    <t>430673822</t>
  </si>
  <si>
    <t>(84,12+12,978)*0,35/1000</t>
  </si>
  <si>
    <t>711131101</t>
  </si>
  <si>
    <t>Provedení izolace proti zemní vlhkosti pásy na sucho AIP nebo tkaniny na ploše vodorovné V</t>
  </si>
  <si>
    <t>-1413240914</t>
  </si>
  <si>
    <t>69311082</t>
  </si>
  <si>
    <t>geotextilie netkaná separační, ochranná, filtrační, drenážní PP 500g/m2</t>
  </si>
  <si>
    <t>553221753</t>
  </si>
  <si>
    <t>84,12*1,15 'Přepočtené koeficientem množství</t>
  </si>
  <si>
    <t>-808657890</t>
  </si>
  <si>
    <t>41444253</t>
  </si>
  <si>
    <t>62855021</t>
  </si>
  <si>
    <t>pás asfaltový natavitelný modifikovaný SBS tl 5,2mm s odolností proti prorůstání kořínků s vložkou ze polyesterové rohože a hrubozrnným břidličným posypem na horním povrchu</t>
  </si>
  <si>
    <t>1271610307</t>
  </si>
  <si>
    <t>84,12+12,978</t>
  </si>
  <si>
    <t>97,098*1,15 'Přepočtené koeficientem množství</t>
  </si>
  <si>
    <t>711193121</t>
  </si>
  <si>
    <t>Izolace proti zemní vlhkosti ostatní těsnicí hmotou dvousložkovou na bázi cementu na ploše vodorovné V</t>
  </si>
  <si>
    <t>1623486613</t>
  </si>
  <si>
    <t>izolace betonových jímek, které nejsou tryskány</t>
  </si>
  <si>
    <t>límce vstupu</t>
  </si>
  <si>
    <t>4,0*0,22+2,1*0,35+2,1*0,45</t>
  </si>
  <si>
    <t>3,44*0,22*2+1,92*0,22*2</t>
  </si>
  <si>
    <t>1,64*0,22*2+1,0*0,22*2</t>
  </si>
  <si>
    <t>-520368139</t>
  </si>
  <si>
    <t>izolace sanovaných zdí nad úroveň -0,82</t>
  </si>
  <si>
    <t>(2,67+4,0+2,67+4,0)*0,65</t>
  </si>
  <si>
    <t>4,0*(0,97-0,65)</t>
  </si>
  <si>
    <t>(3,2+2,1+3,2+2,1)*0,97</t>
  </si>
  <si>
    <t>(3,44+2,36+3,44+2,36)*0,65</t>
  </si>
  <si>
    <t>(1,92+3,0+1,92+3,0)*0,97</t>
  </si>
  <si>
    <t>(1,44+1,64+1,44+1,64)*0,65</t>
  </si>
  <si>
    <t>(1,0+1,2+1,0+1,2)*0,97</t>
  </si>
  <si>
    <t>1943906562</t>
  </si>
  <si>
    <t>utěsnění spoje stěrkové izolace s asf.pásy</t>
  </si>
  <si>
    <t>4,0*0,15</t>
  </si>
  <si>
    <t>(3,44+2,36+3,44+2,36)*0,15</t>
  </si>
  <si>
    <t>(1,44+1,64+1,44+1,64)*0,15</t>
  </si>
  <si>
    <t>998711201</t>
  </si>
  <si>
    <t>Přesun hmot pro izolace proti vodě, vlhkosti a plynům stanovený procentní sazbou (%) z ceny vodorovná dopravní vzdálenost do 50 m v objektech výšky do 6 m</t>
  </si>
  <si>
    <t>384916289</t>
  </si>
  <si>
    <t>713121111</t>
  </si>
  <si>
    <t>Montáž tepelné izolace podlah rohožemi, pásy, deskami, dílci, bloky (izolační materiál ve specifikaci) kladenými volně jednovrstvá</t>
  </si>
  <si>
    <t>-339571442</t>
  </si>
  <si>
    <t>polystyren položený na nádrže jako ochrana proti zatížení stropním panelem</t>
  </si>
  <si>
    <t>(4,34+0,16+4,34)*2*0,1</t>
  </si>
  <si>
    <t>3,2*2*0,1</t>
  </si>
  <si>
    <t>(4,84+0,16+0,57+3,34+0,18)*2*0,1</t>
  </si>
  <si>
    <t>3,2*4*0,1</t>
  </si>
  <si>
    <t>28375813</t>
  </si>
  <si>
    <t>deska EPS pro aplikace bez zatížení tl 20mm</t>
  </si>
  <si>
    <t>161600884</t>
  </si>
  <si>
    <t>5,506*1,1 'Přepočtené koeficientem množství</t>
  </si>
  <si>
    <t>2090489280</t>
  </si>
  <si>
    <t>věnec</t>
  </si>
  <si>
    <t>EPS tl. 50mm</t>
  </si>
  <si>
    <t>(8,6+0,35+2,1)*(0,5+0,13)</t>
  </si>
  <si>
    <t>XPS tl. 20mm</t>
  </si>
  <si>
    <t>(8,6+0,35+2,1)*0,21</t>
  </si>
  <si>
    <t>1414888004</t>
  </si>
  <si>
    <t>2,321*1,1 'Přepočtené koeficientem množství</t>
  </si>
  <si>
    <t>28375933</t>
  </si>
  <si>
    <t>deska EPS 70 fasádní λ=0,039 tl 50mm</t>
  </si>
  <si>
    <t>-213175948</t>
  </si>
  <si>
    <t>6,962*1,1 'Přepočtené koeficientem množství</t>
  </si>
  <si>
    <t>998713201</t>
  </si>
  <si>
    <t>Přesun hmot pro izolace tepelné stanovený procentní sazbou (%) z ceny vodorovná dopravní vzdálenost do 50 m v objektech výšky do 6 m</t>
  </si>
  <si>
    <t>209215734</t>
  </si>
  <si>
    <t>721</t>
  </si>
  <si>
    <t>Zdravotechnika - vnitřní kanalizace</t>
  </si>
  <si>
    <t>721140802</t>
  </si>
  <si>
    <t>Demontáž potrubí z litinových trub odpadních nebo dešťových do DN 100</t>
  </si>
  <si>
    <t>-1802540203</t>
  </si>
  <si>
    <t>litinový svod</t>
  </si>
  <si>
    <t>721140806</t>
  </si>
  <si>
    <t>Demontáž potrubí z litinových trub odpadních nebo dešťových přes 100 do DN 200</t>
  </si>
  <si>
    <t>-2013116629</t>
  </si>
  <si>
    <t>propojení komor v odlučovači lehkých kapalin</t>
  </si>
  <si>
    <t>2*0,2</t>
  </si>
  <si>
    <t>výtokové potrubí v jímce N01</t>
  </si>
  <si>
    <t>0,65</t>
  </si>
  <si>
    <t>nrfunkční potrubí z jímky N01</t>
  </si>
  <si>
    <t>1,8+1,0</t>
  </si>
  <si>
    <t>721174025</t>
  </si>
  <si>
    <t>Potrubí z trub polypropylenových odpadní (svislé) DN 110</t>
  </si>
  <si>
    <t>31206296</t>
  </si>
  <si>
    <t>dopojení do nádrže N 2.03</t>
  </si>
  <si>
    <t>1,5</t>
  </si>
  <si>
    <t>721242105</t>
  </si>
  <si>
    <t>Lapače střešních splavenin polypropylenové (PP) se svislým odtokem DN 110</t>
  </si>
  <si>
    <t>1173942839</t>
  </si>
  <si>
    <t>dopojení svodu do nádrže N 2.03</t>
  </si>
  <si>
    <t>721242803</t>
  </si>
  <si>
    <t>Demontáž lapačů střešních splavenin DN 110</t>
  </si>
  <si>
    <t>2133614897</t>
  </si>
  <si>
    <t>R pol 72101</t>
  </si>
  <si>
    <t>Kamerové zkoušky průchodnosti dešťové kanalizace a pročištění dešťové kanalizace</t>
  </si>
  <si>
    <t>-380096234</t>
  </si>
  <si>
    <t>998721201</t>
  </si>
  <si>
    <t>Přesun hmot pro vnitřní kanalizace stanovený procentní sazbou (%) z ceny vodorovná dopravní vzdálenost do 50 m v objektech výšky do 6 m</t>
  </si>
  <si>
    <t>671832194</t>
  </si>
  <si>
    <t>762081510</t>
  </si>
  <si>
    <t>Práce společné pro tesařské konstrukce hoblování hraněného řeziva zabudovaného do konstrukce plošné prkna, fošny</t>
  </si>
  <si>
    <t>172642715</t>
  </si>
  <si>
    <t>9,7*(1,65+1,65)*2</t>
  </si>
  <si>
    <t>-1,1*0,95*2</t>
  </si>
  <si>
    <t>odpočet polí, která budou z důvodu požární bezpečnosti plechová</t>
  </si>
  <si>
    <t>-1,5*1,25*2</t>
  </si>
  <si>
    <t>-2,5*1,65*2</t>
  </si>
  <si>
    <t>2129089164</t>
  </si>
  <si>
    <t>1,62*0,5*31*0,032</t>
  </si>
  <si>
    <t>1,62*0,25*1*0,032</t>
  </si>
  <si>
    <t>762812140</t>
  </si>
  <si>
    <t>Záklop stropů montáž (materiál ve specifikaci) z prken hoblovaných s olištováním kolem zdí vrchního na sraz, spáry nekryté</t>
  </si>
  <si>
    <t>1753434499</t>
  </si>
  <si>
    <t>9,7*(1,65+1,65)</t>
  </si>
  <si>
    <t>-1,1*0,95</t>
  </si>
  <si>
    <t>-1,5*1,25</t>
  </si>
  <si>
    <t>-2,5*1,65</t>
  </si>
  <si>
    <t>60516105</t>
  </si>
  <si>
    <t>řezivo borové sušené tl 30mm</t>
  </si>
  <si>
    <t>-1266805816</t>
  </si>
  <si>
    <t>762812811</t>
  </si>
  <si>
    <t>Demontáž záklopů stropů vrchních a zapuštěných z hoblovaných prken s olištováním, tl. do 32 mm</t>
  </si>
  <si>
    <t>-734399038</t>
  </si>
  <si>
    <t>jímky N01 a N02</t>
  </si>
  <si>
    <t>9,7*1,5</t>
  </si>
  <si>
    <t>8,5*1,5</t>
  </si>
  <si>
    <t>1,65*1,9</t>
  </si>
  <si>
    <t>762895000</t>
  </si>
  <si>
    <t>Spojovací prostředky záklopu stropů, stropnic, podbíjení hřebíky, svory</t>
  </si>
  <si>
    <t>166123288</t>
  </si>
  <si>
    <t>998762201</t>
  </si>
  <si>
    <t>Přesun hmot pro konstrukce tesařské stanovený procentní sazbou (%) z ceny vodorovná dopravní vzdálenost do 50 m v objektech výšky do 6 m</t>
  </si>
  <si>
    <t>-190564311</t>
  </si>
  <si>
    <t>767161814</t>
  </si>
  <si>
    <t>Demontáž zábradlí do suti rovného nerozebíratelný spoj hmotnosti 1 m zábradlí přes 20 kg</t>
  </si>
  <si>
    <t>-1077365077</t>
  </si>
  <si>
    <t>zábradlí u jímky N01</t>
  </si>
  <si>
    <t>1,05+1,05+0,05+10,00</t>
  </si>
  <si>
    <t>zábradlí u dřevěného přístřešku nad jímkou N03</t>
  </si>
  <si>
    <t>2,3*4</t>
  </si>
  <si>
    <t>767190117</t>
  </si>
  <si>
    <t>Montáž oplechování a lemování ocelových konstrukcí stěn a střech z ocelových plechů, rš přes 400 do 500 mm</t>
  </si>
  <si>
    <t>-1072278573</t>
  </si>
  <si>
    <t>zastřešení jímky N01 plechem z důvodu požární bezpečnosti před oknem m.č. 04</t>
  </si>
  <si>
    <t>1,62*5</t>
  </si>
  <si>
    <t>0,68*3</t>
  </si>
  <si>
    <t>13756545</t>
  </si>
  <si>
    <t>plech ocelový hladký jakost 11321.21 tl 1mm tabule</t>
  </si>
  <si>
    <t>1486780344</t>
  </si>
  <si>
    <t>1,62*0,5*5*16,0/1000</t>
  </si>
  <si>
    <t>0,68*0,5*2*16,0/1000</t>
  </si>
  <si>
    <t>0,68*0,25*1*16,0/1000</t>
  </si>
  <si>
    <t>1262189940</t>
  </si>
  <si>
    <t>zastropení jímky N01</t>
  </si>
  <si>
    <t>vaznice svařenec 2xL100/65/7</t>
  </si>
  <si>
    <t>(0,15+9,70+0,15)*2*8,77</t>
  </si>
  <si>
    <t>sloupek I120 délka 170mm</t>
  </si>
  <si>
    <t>0,17*11,1</t>
  </si>
  <si>
    <t>nosníky I120 délka 3500mm</t>
  </si>
  <si>
    <t>3,5*2*11,1</t>
  </si>
  <si>
    <t>sloupky I120 délka 200mm</t>
  </si>
  <si>
    <t>0,2*2*11,1</t>
  </si>
  <si>
    <t>podpěry vaznice I120 délka 150+40mm, plotny 150/150/10</t>
  </si>
  <si>
    <t>(0,15+0,04)*11,1</t>
  </si>
  <si>
    <t>0,15*2*11,8</t>
  </si>
  <si>
    <t>úhelník 50/50/4 délka 8500+1600mm</t>
  </si>
  <si>
    <t>(8,5+1,6)*3,06</t>
  </si>
  <si>
    <t>-1579621435</t>
  </si>
  <si>
    <t>0,17*11,1/1000</t>
  </si>
  <si>
    <t>3,5*2*11,1/1000</t>
  </si>
  <si>
    <t>0,2*2*11,1/1000</t>
  </si>
  <si>
    <t>podpěry vaznice I120 délka 150+40mm</t>
  </si>
  <si>
    <t>(0,15+0,04)*11,1/1000</t>
  </si>
  <si>
    <t>0,086*1,05 'Přepočtené koeficientem množství</t>
  </si>
  <si>
    <t>13511120</t>
  </si>
  <si>
    <t>ocel široká jakost S235JR 150x10mm</t>
  </si>
  <si>
    <t>-1185678062</t>
  </si>
  <si>
    <t>0,15*2*11,8/1000</t>
  </si>
  <si>
    <t>0,004*1,05 'Přepočtené koeficientem množství</t>
  </si>
  <si>
    <t>13010524</t>
  </si>
  <si>
    <t>úhelník ocelový nerovnostranný jakost 11 375 100x65x7mm</t>
  </si>
  <si>
    <t>-1686765959</t>
  </si>
  <si>
    <t>(0,15+9,70+0,15)*2*8,77/1000</t>
  </si>
  <si>
    <t>0,175*1,05 'Přepočtené koeficientem množství</t>
  </si>
  <si>
    <t>13011064</t>
  </si>
  <si>
    <t>úhelník ocelový rovnostranný jakost 11 375 50x50x4mm</t>
  </si>
  <si>
    <t>-2023039177</t>
  </si>
  <si>
    <t>(8,5+1,6)*3,06/1000</t>
  </si>
  <si>
    <t>0,031*1,05 'Přepočtené koeficientem množství</t>
  </si>
  <si>
    <t>767996802</t>
  </si>
  <si>
    <t>Demontáž ostatních zámečnických konstrukcí o hmotnosti jednotlivých dílů rozebráním přes 50 do 100 kg</t>
  </si>
  <si>
    <t>1152345529</t>
  </si>
  <si>
    <t>podlaha vstupu do jímky N03</t>
  </si>
  <si>
    <t>250,0</t>
  </si>
  <si>
    <t>Výroba, dodávka a montáž ocelového zábradlí s tyčovou výplní, kotveno přes kotevní desky, spojovací prvky z nerez oceli, žérově zinkováno + ochranný nátěr, součástí je i 2x4,0m dlouhý nerez řetěz - dle popis</t>
  </si>
  <si>
    <t>-578249444</t>
  </si>
  <si>
    <t>výrobek Z/30</t>
  </si>
  <si>
    <t>8*1,24+2,67</t>
  </si>
  <si>
    <t>Výroba, dodávka a montáž jednodílného venkovního revizního poklopu vč.rámu, nerez, zastropení vyztuženým sendvičovým laminátem rozměr 1540x1340mm, panty, podpěra a zamykání - dle popisu výr.č. Z/26</t>
  </si>
  <si>
    <t>-1680315810</t>
  </si>
  <si>
    <t>výobek Z/26</t>
  </si>
  <si>
    <t>R pol 76703</t>
  </si>
  <si>
    <t>Výroba, dodávka a montáž trojdílného venkovního revizního poklopu vč.rámu, nerez, zastropení vyztuženým sendvičovým laminátem rozměr 3340x2260mm, panty, podpěra a zamykání - dle popisu výr.č. Z/27</t>
  </si>
  <si>
    <t>-2047764329</t>
  </si>
  <si>
    <t>Výrobek Z/27</t>
  </si>
  <si>
    <t>R pol 76704</t>
  </si>
  <si>
    <t>Výroba, dodávka a montáž trojdílného venkovního revizního poklopu vč.rámu, nerez, zastropení vyztuženým sendvičovým laminátem rozměr 3540x2440mm, panty, podpěra a zamykání - dle popisu výr.č. Z/28</t>
  </si>
  <si>
    <t>64322682</t>
  </si>
  <si>
    <t>výrobek Z/28</t>
  </si>
  <si>
    <t>998767201</t>
  </si>
  <si>
    <t>Přesun hmot pro zámečnické konstrukce stanovený procentní sazbou (%) z ceny vodorovná dopravní vzdálenost do 50 m v objektech výšky do 6 m</t>
  </si>
  <si>
    <t>285461051</t>
  </si>
  <si>
    <t>783101401</t>
  </si>
  <si>
    <t>Příprava podkladu truhlářských konstrukcí před provedením nátěru ometení</t>
  </si>
  <si>
    <t>1316171915</t>
  </si>
  <si>
    <t>783113111</t>
  </si>
  <si>
    <t>Napouštěcí nátěr truhlářských konstrukcí jednonásobný fungicidní syntetický</t>
  </si>
  <si>
    <t>1600356294</t>
  </si>
  <si>
    <t>783114101</t>
  </si>
  <si>
    <t>Základní nátěr truhlářských konstrukcí jednonásobný syntetický</t>
  </si>
  <si>
    <t>-596677409</t>
  </si>
  <si>
    <t>783117101</t>
  </si>
  <si>
    <t>Krycí nátěr truhlářských konstrukcí jednonásobný syntetický</t>
  </si>
  <si>
    <t>2003988118</t>
  </si>
  <si>
    <t>783118211</t>
  </si>
  <si>
    <t>Lakovací nátěr truhlářských konstrukcí dvojnásobný s mezibroušením syntetický</t>
  </si>
  <si>
    <t>1777529266</t>
  </si>
  <si>
    <t>-1280198456</t>
  </si>
  <si>
    <t>1,62*0,5*5*2</t>
  </si>
  <si>
    <t>0,68*0,5*2*2</t>
  </si>
  <si>
    <t>0,68*0,25*1*2</t>
  </si>
  <si>
    <t>0,17*0,439</t>
  </si>
  <si>
    <t>3,5*2*0,439</t>
  </si>
  <si>
    <t>0,2*2*0,439</t>
  </si>
  <si>
    <t>(0,15+0,04)*0,439</t>
  </si>
  <si>
    <t>0,15*0,15*2*2+0,15*4*0,01*2</t>
  </si>
  <si>
    <t>(0,15+9,70+0,15)*2*0,033</t>
  </si>
  <si>
    <t>(8,5+1,6)*0,02</t>
  </si>
  <si>
    <t>ostatní prvky zastřešení jímky</t>
  </si>
  <si>
    <t>20,0</t>
  </si>
  <si>
    <t>-708952149</t>
  </si>
  <si>
    <t>-979576872</t>
  </si>
  <si>
    <t>242319948</t>
  </si>
  <si>
    <t>789</t>
  </si>
  <si>
    <t>Povrchové úpravy ocelových konstrukcí a technologických zařízení</t>
  </si>
  <si>
    <t>789221112</t>
  </si>
  <si>
    <t>Provedení otryskání povrchů ocelových konstrukcí suché abrazivní tryskání třídy I stupeň zrezivění A, stupeň přípravy Sa 2½</t>
  </si>
  <si>
    <t>587366382</t>
  </si>
  <si>
    <t>U 280 v jímce N01</t>
  </si>
  <si>
    <t>2,25*0,89</t>
  </si>
  <si>
    <t>42118101</t>
  </si>
  <si>
    <t>materiál tryskací (ostrohranný tvrdý písek)</t>
  </si>
  <si>
    <t>-1322337122</t>
  </si>
  <si>
    <t>2,003*65/1000</t>
  </si>
  <si>
    <t>R pol 78901</t>
  </si>
  <si>
    <t>Provedení žárového zinkování v zinkové lázni ocelových konstrukcí třídy I Zn 50 um</t>
  </si>
  <si>
    <t>-1471232873</t>
  </si>
  <si>
    <t>OST</t>
  </si>
  <si>
    <t>Ostatní</t>
  </si>
  <si>
    <t>R pol 10001</t>
  </si>
  <si>
    <t>Montáž nádrží vč příslušenství a dopravy</t>
  </si>
  <si>
    <t>512</t>
  </si>
  <si>
    <t>158343460</t>
  </si>
  <si>
    <t>R pol 80001</t>
  </si>
  <si>
    <t>N 01.1 nádrž 6,5 x 3,0 x 2,58m - jímka spodní voda</t>
  </si>
  <si>
    <t>ks</t>
  </si>
  <si>
    <t>566937354</t>
  </si>
  <si>
    <t>R pol 80002</t>
  </si>
  <si>
    <t>N 01.2 nádrž 2,5 x 3,0 x 2,58m - jímka spodní voda</t>
  </si>
  <si>
    <t>-1855194788</t>
  </si>
  <si>
    <t>R pol 80003</t>
  </si>
  <si>
    <t>N 02.1 nádrž 2,0 x 1,0 x 3,0m - jímka spodní voda, NEREZ žebřík s výsuvným madlem</t>
  </si>
  <si>
    <t>983187743</t>
  </si>
  <si>
    <t>R pol 80004</t>
  </si>
  <si>
    <t>N 02.2 nádrž 4,5 x 3,0 x 2,58m - jímka spodní voda</t>
  </si>
  <si>
    <t>321417852</t>
  </si>
  <si>
    <t>R pol 80005</t>
  </si>
  <si>
    <t>N 02.3 nádrž 4,5 x 3,0 x 2,58m - jímka spodní voda</t>
  </si>
  <si>
    <t>-1749017184</t>
  </si>
  <si>
    <t>R pol 80006</t>
  </si>
  <si>
    <t>N 03.1.1 nádrž 2,0 x 1,0 x 3,0m - jímka spodní voda</t>
  </si>
  <si>
    <t>1231352430</t>
  </si>
  <si>
    <t>R pol 80007</t>
  </si>
  <si>
    <t>N 03.1.2 nádrž 2,0 x 2,0 x 2,58m - jímka spodní voda, NEREZ žebřík s výsuvným madlem</t>
  </si>
  <si>
    <t>-511246814</t>
  </si>
  <si>
    <t>R pol 80008</t>
  </si>
  <si>
    <t>N 03.1.3 nádrž 5,0 x 3,0 x 2,58m - jímka spodní voda</t>
  </si>
  <si>
    <t>-260867570</t>
  </si>
  <si>
    <t>R pol 80009</t>
  </si>
  <si>
    <t>N 03.2 nádrž 3,5 x 3,0 x 2,58 - jímka spodní voda, NEREZ žebřík s výsuvným madlem</t>
  </si>
  <si>
    <t>-1946743369</t>
  </si>
  <si>
    <t>R pol 80010</t>
  </si>
  <si>
    <t>OLK 1,77 x 1,87 x 2,58 - NEREZ žebřík s výsuvným madlem, podesta s kompozit roštem</t>
  </si>
  <si>
    <t>-1094004185</t>
  </si>
  <si>
    <t>VRN - Vedlejší rozpočtové náklady</t>
  </si>
  <si>
    <t xml:space="preserve">    VRN1 - Projektové práce</t>
  </si>
  <si>
    <t xml:space="preserve">    VRN2 - Průzkumné a geodetické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</si>
  <si>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</si>
  <si>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</si>
  <si>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</si>
  <si>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</si>
  <si>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</si>
  <si>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VRN1</t>
  </si>
  <si>
    <t>Projektové práce</t>
  </si>
  <si>
    <t>R pol 013254</t>
  </si>
  <si>
    <t>Dokumentace skutečného provedení stavby</t>
  </si>
  <si>
    <t>1024</t>
  </si>
  <si>
    <t>146503100</t>
  </si>
  <si>
    <t>R pol 013274</t>
  </si>
  <si>
    <t xml:space="preserve">Podrobná fotodokumentace (pasportizace) komunikací, ploch a objektu před zahájením realizace </t>
  </si>
  <si>
    <t>303219438</t>
  </si>
  <si>
    <t>VRN2</t>
  </si>
  <si>
    <t>Průzkumné a geodetické práce</t>
  </si>
  <si>
    <t>R pol 023002</t>
  </si>
  <si>
    <t>Dodatečný stavebně technický a statický průzkum po rozkrytí konstrukcí, prohlídka obnažené konstrukce statikem</t>
  </si>
  <si>
    <t>2041875395</t>
  </si>
  <si>
    <t>VRN3</t>
  </si>
  <si>
    <t>Zařízení staveniště</t>
  </si>
  <si>
    <t>R pol 032903</t>
  </si>
  <si>
    <t>Náklady na zřízení, provoz a likvidaci zařízení staveniště včetně nákladů na energie pro zařízení staveniště</t>
  </si>
  <si>
    <t>1330466910</t>
  </si>
  <si>
    <t>R pol 034100</t>
  </si>
  <si>
    <t>Oplocení venkovních nádrží</t>
  </si>
  <si>
    <t>1582285152</t>
  </si>
  <si>
    <t>VRN4</t>
  </si>
  <si>
    <t>Inženýrská činnost</t>
  </si>
  <si>
    <t>R pol 042503</t>
  </si>
  <si>
    <t>Zpracování plánu BOZP a jeho aktualizace po celou dobu výstavby</t>
  </si>
  <si>
    <t>-1728248452</t>
  </si>
  <si>
    <t>R pol 045303</t>
  </si>
  <si>
    <t>Vypracování harmonogramu, koordinace prací s uživatelem areálu, cena</t>
  </si>
  <si>
    <t>135732832</t>
  </si>
  <si>
    <t>VRN5</t>
  </si>
  <si>
    <t>Finanční náklady</t>
  </si>
  <si>
    <t>R pol 052103</t>
  </si>
  <si>
    <t>Rezerva investora - požadavkem investora je uvedení pevné částky ve výši 250.000,-- Kč bez DPH. / čerpání musí písemně odsouhlasit zadavatel spolu s projektantem - na základě posouzení skutečného stavu odkrytých konstrukcí</t>
  </si>
  <si>
    <t>-202419615</t>
  </si>
  <si>
    <t>R pol 056002</t>
  </si>
  <si>
    <t>Pojištění díla po dobu jeho realizace</t>
  </si>
  <si>
    <t>-691346061</t>
  </si>
  <si>
    <t>VRN7</t>
  </si>
  <si>
    <t>Provozní vlivy</t>
  </si>
  <si>
    <t>R pol 071103</t>
  </si>
  <si>
    <t xml:space="preserve">realizace díla za plného provozu areálu dopravního podniku s vyloučením provozu mycí linky v minimálním nutném rozsahu </t>
  </si>
  <si>
    <t>626668973</t>
  </si>
  <si>
    <t>R pol 071203</t>
  </si>
  <si>
    <t>Postupná realizace díla s ohledem na stav konstrukce – viz technická zpráva</t>
  </si>
  <si>
    <t>502882560</t>
  </si>
  <si>
    <t>VRN9</t>
  </si>
  <si>
    <t>Ostatní náklady</t>
  </si>
  <si>
    <t>R pol 091504</t>
  </si>
  <si>
    <t>Informační tabule stavby dle požadavků investora</t>
  </si>
  <si>
    <t>-301931593</t>
  </si>
  <si>
    <t>R pol 092103</t>
  </si>
  <si>
    <t xml:space="preserve">Náklady zaškolení obsluhy zařízení a technologii </t>
  </si>
  <si>
    <t>361904288</t>
  </si>
  <si>
    <t>R pol 092203</t>
  </si>
  <si>
    <t>Vypracování dokumentu „Pokyny pro údržbu a užívání konstrukcí, technologii a zařízení objektu</t>
  </si>
  <si>
    <t>-1775671591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</si>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</sst>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ROP200420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haly povrchových úprav a nové čistírny odpadních vod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Pardubice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27. 4. 2020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HMP top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01a - Technologie ČOV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01a - Technologie ČOV ...'!P104</f>
        <v>0</v>
      </c>
      <c r="AV55" s="122">
        <f>'SO 01a - Technologie ČOV ...'!J33</f>
        <v>0</v>
      </c>
      <c r="AW55" s="122">
        <f>'SO 01a - Technologie ČOV ...'!J34</f>
        <v>0</v>
      </c>
      <c r="AX55" s="122">
        <f>'SO 01a - Technologie ČOV ...'!J35</f>
        <v>0</v>
      </c>
      <c r="AY55" s="122">
        <f>'SO 01a - Technologie ČOV ...'!J36</f>
        <v>0</v>
      </c>
      <c r="AZ55" s="122">
        <f>'SO 01a - Technologie ČOV ...'!F33</f>
        <v>0</v>
      </c>
      <c r="BA55" s="122">
        <f>'SO 01a - Technologie ČOV ...'!F34</f>
        <v>0</v>
      </c>
      <c r="BB55" s="122">
        <f>'SO 01a - Technologie ČOV ...'!F35</f>
        <v>0</v>
      </c>
      <c r="BC55" s="122">
        <f>'SO 01a - Technologie ČOV ...'!F36</f>
        <v>0</v>
      </c>
      <c r="BD55" s="124">
        <f>'SO 01a - Technologie ČOV 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01b - Sanace venkovníc...'!J30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01b - Sanace venkovníc...'!P97</f>
        <v>0</v>
      </c>
      <c r="AV56" s="122">
        <f>'SO 01b - Sanace venkovníc...'!J33</f>
        <v>0</v>
      </c>
      <c r="AW56" s="122">
        <f>'SO 01b - Sanace venkovníc...'!J34</f>
        <v>0</v>
      </c>
      <c r="AX56" s="122">
        <f>'SO 01b - Sanace venkovníc...'!J35</f>
        <v>0</v>
      </c>
      <c r="AY56" s="122">
        <f>'SO 01b - Sanace venkovníc...'!J36</f>
        <v>0</v>
      </c>
      <c r="AZ56" s="122">
        <f>'SO 01b - Sanace venkovníc...'!F33</f>
        <v>0</v>
      </c>
      <c r="BA56" s="122">
        <f>'SO 01b - Sanace venkovníc...'!F34</f>
        <v>0</v>
      </c>
      <c r="BB56" s="122">
        <f>'SO 01b - Sanace venkovníc...'!F35</f>
        <v>0</v>
      </c>
      <c r="BC56" s="122">
        <f>'SO 01b - Sanace venkovníc...'!F36</f>
        <v>0</v>
      </c>
      <c r="BD56" s="124">
        <f>'SO 01b - Sanace venkovníc...'!F37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Vedlejší rozpočtové...'!J30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'VRN - Vedlejší rozpočtové...'!P87</f>
        <v>0</v>
      </c>
      <c r="AV57" s="127">
        <f>'VRN - Vedlejší rozpočtové...'!J33</f>
        <v>0</v>
      </c>
      <c r="AW57" s="127">
        <f>'VRN - Vedlejší rozpočtové...'!J34</f>
        <v>0</v>
      </c>
      <c r="AX57" s="127">
        <f>'VRN - Vedlejší rozpočtové...'!J35</f>
        <v>0</v>
      </c>
      <c r="AY57" s="127">
        <f>'VRN - Vedlejší rozpočtové...'!J36</f>
        <v>0</v>
      </c>
      <c r="AZ57" s="127">
        <f>'VRN - Vedlejší rozpočtové...'!F33</f>
        <v>0</v>
      </c>
      <c r="BA57" s="127">
        <f>'VRN - Vedlejší rozpočtové...'!F34</f>
        <v>0</v>
      </c>
      <c r="BB57" s="127">
        <f>'VRN - Vedlejší rozpočtové...'!F35</f>
        <v>0</v>
      </c>
      <c r="BC57" s="127">
        <f>'VRN - Vedlejší rozpočtové...'!F36</f>
        <v>0</v>
      </c>
      <c r="BD57" s="129">
        <f>'VRN - Vedlejší rozpočtové...'!F37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C16SlOqqh2Qs8hDO0VOuNFu+wCHPOynXCYK7W2h/yQEODmw7FkvzuCLA6AUca/G85nvri4uaAamQVAYl3YCrEQ==" hashValue="OQWF3gRZRX8NKzzaSp+2max1+nwrMF41GhdemiNbs7qNtErz7KeNm+/PSmE75iHq0j1uhsaZERSgvGd0YNrjz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a - Technologie ČOV ...'!C2" display="/"/>
    <hyperlink ref="A56" location="'SO 01b - Sanace venkovníc...'!C2" display="/"/>
    <hyperlink ref="A5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90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Rekonstrukce haly povrchových úprav a nové čistírny odpadních vod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91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92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27. 4. 2020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 xml:space="preserve"> </v>
      </c>
      <c r="F15" s="40"/>
      <c r="G15" s="40"/>
      <c r="H15" s="40"/>
      <c r="I15" s="142" t="s">
        <v>28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32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33</v>
      </c>
      <c r="F21" s="40"/>
      <c r="G21" s="40"/>
      <c r="H21" s="40"/>
      <c r="I21" s="142" t="s">
        <v>28</v>
      </c>
      <c r="J21" s="141" t="s">
        <v>34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ROUND(J104,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ROUND((SUM(BE104:BE1655)),  2)</f>
        <v>0</v>
      </c>
      <c r="G33" s="40"/>
      <c r="H33" s="40"/>
      <c r="I33" s="157">
        <v>0.20999999999999999</v>
      </c>
      <c r="J33" s="156">
        <f>ROUND(((SUM(BE104:BE1655))*I33),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ROUND((SUM(BF104:BF1655)),  2)</f>
        <v>0</v>
      </c>
      <c r="G34" s="40"/>
      <c r="H34" s="40"/>
      <c r="I34" s="157">
        <v>0.14999999999999999</v>
      </c>
      <c r="J34" s="156">
        <f>ROUND(((SUM(BF104:BF1655))*I34),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ROUND((SUM(BG104:BG1655)),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ROUND((SUM(BH104:BH1655)),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ROUND((SUM(BI104:BI1655)),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haly povrchových úprav a nové čistírny odpadních vod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01a - Technologie ČOV a stavební úpravy stávající budovy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Pardubice</v>
      </c>
      <c r="G52" s="42"/>
      <c r="H52" s="42"/>
      <c r="I52" s="142" t="s">
        <v>23</v>
      </c>
      <c r="J52" s="74" t="str">
        <f>IF(J12="","",J12)</f>
        <v>27. 4. 2020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142" t="s">
        <v>31</v>
      </c>
      <c r="J54" s="38" t="str">
        <f>E21</f>
        <v>HMP top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94</v>
      </c>
      <c r="D57" s="174"/>
      <c r="E57" s="174"/>
      <c r="F57" s="174"/>
      <c r="G57" s="174"/>
      <c r="H57" s="174"/>
      <c r="I57" s="175"/>
      <c r="J57" s="176" t="s">
        <v>95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J104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78"/>
      <c r="C60" s="179"/>
      <c r="D60" s="180" t="s">
        <v>97</v>
      </c>
      <c r="E60" s="181"/>
      <c r="F60" s="181"/>
      <c r="G60" s="181"/>
      <c r="H60" s="181"/>
      <c r="I60" s="182"/>
      <c r="J60" s="183">
        <f>J105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98</v>
      </c>
      <c r="E61" s="188"/>
      <c r="F61" s="188"/>
      <c r="G61" s="188"/>
      <c r="H61" s="188"/>
      <c r="I61" s="189"/>
      <c r="J61" s="190">
        <f>J106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99</v>
      </c>
      <c r="E62" s="188"/>
      <c r="F62" s="188"/>
      <c r="G62" s="188"/>
      <c r="H62" s="188"/>
      <c r="I62" s="189"/>
      <c r="J62" s="190">
        <f>J161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100</v>
      </c>
      <c r="E63" s="188"/>
      <c r="F63" s="188"/>
      <c r="G63" s="188"/>
      <c r="H63" s="188"/>
      <c r="I63" s="189"/>
      <c r="J63" s="190">
        <f>J190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101</v>
      </c>
      <c r="E64" s="188"/>
      <c r="F64" s="188"/>
      <c r="G64" s="188"/>
      <c r="H64" s="188"/>
      <c r="I64" s="189"/>
      <c r="J64" s="190">
        <f>J520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102</v>
      </c>
      <c r="E65" s="188"/>
      <c r="F65" s="188"/>
      <c r="G65" s="188"/>
      <c r="H65" s="188"/>
      <c r="I65" s="189"/>
      <c r="J65" s="190">
        <f>J909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103</v>
      </c>
      <c r="E66" s="188"/>
      <c r="F66" s="188"/>
      <c r="G66" s="188"/>
      <c r="H66" s="188"/>
      <c r="I66" s="189"/>
      <c r="J66" s="190">
        <f>J938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104</v>
      </c>
      <c r="E67" s="188"/>
      <c r="F67" s="188"/>
      <c r="G67" s="188"/>
      <c r="H67" s="188"/>
      <c r="I67" s="189"/>
      <c r="J67" s="190">
        <f>J955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8"/>
      <c r="C68" s="179"/>
      <c r="D68" s="180" t="s">
        <v>105</v>
      </c>
      <c r="E68" s="181"/>
      <c r="F68" s="181"/>
      <c r="G68" s="181"/>
      <c r="H68" s="181"/>
      <c r="I68" s="182"/>
      <c r="J68" s="183">
        <f>J957</f>
        <v>0</v>
      </c>
      <c r="K68" s="179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86"/>
      <c r="D69" s="187" t="s">
        <v>106</v>
      </c>
      <c r="E69" s="188"/>
      <c r="F69" s="188"/>
      <c r="G69" s="188"/>
      <c r="H69" s="188"/>
      <c r="I69" s="189"/>
      <c r="J69" s="190">
        <f>J958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107</v>
      </c>
      <c r="E70" s="188"/>
      <c r="F70" s="188"/>
      <c r="G70" s="188"/>
      <c r="H70" s="188"/>
      <c r="I70" s="189"/>
      <c r="J70" s="190">
        <f>J1030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108</v>
      </c>
      <c r="E71" s="188"/>
      <c r="F71" s="188"/>
      <c r="G71" s="188"/>
      <c r="H71" s="188"/>
      <c r="I71" s="189"/>
      <c r="J71" s="190">
        <f>J1096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109</v>
      </c>
      <c r="E72" s="188"/>
      <c r="F72" s="188"/>
      <c r="G72" s="188"/>
      <c r="H72" s="188"/>
      <c r="I72" s="189"/>
      <c r="J72" s="190">
        <f>J1201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110</v>
      </c>
      <c r="E73" s="188"/>
      <c r="F73" s="188"/>
      <c r="G73" s="188"/>
      <c r="H73" s="188"/>
      <c r="I73" s="189"/>
      <c r="J73" s="190">
        <f>J1203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111</v>
      </c>
      <c r="E74" s="188"/>
      <c r="F74" s="188"/>
      <c r="G74" s="188"/>
      <c r="H74" s="188"/>
      <c r="I74" s="189"/>
      <c r="J74" s="190">
        <f>J1205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112</v>
      </c>
      <c r="E75" s="188"/>
      <c r="F75" s="188"/>
      <c r="G75" s="188"/>
      <c r="H75" s="188"/>
      <c r="I75" s="189"/>
      <c r="J75" s="190">
        <f>J1207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113</v>
      </c>
      <c r="E76" s="188"/>
      <c r="F76" s="188"/>
      <c r="G76" s="188"/>
      <c r="H76" s="188"/>
      <c r="I76" s="189"/>
      <c r="J76" s="190">
        <f>J1259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86"/>
      <c r="D77" s="187" t="s">
        <v>114</v>
      </c>
      <c r="E77" s="188"/>
      <c r="F77" s="188"/>
      <c r="G77" s="188"/>
      <c r="H77" s="188"/>
      <c r="I77" s="189"/>
      <c r="J77" s="190">
        <f>J1278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115</v>
      </c>
      <c r="E78" s="188"/>
      <c r="F78" s="188"/>
      <c r="G78" s="188"/>
      <c r="H78" s="188"/>
      <c r="I78" s="189"/>
      <c r="J78" s="190">
        <f>J1336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86"/>
      <c r="D79" s="187" t="s">
        <v>116</v>
      </c>
      <c r="E79" s="188"/>
      <c r="F79" s="188"/>
      <c r="G79" s="188"/>
      <c r="H79" s="188"/>
      <c r="I79" s="189"/>
      <c r="J79" s="190">
        <f>J1352</f>
        <v>0</v>
      </c>
      <c r="K79" s="186"/>
      <c r="L79" s="19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86"/>
      <c r="D80" s="187" t="s">
        <v>117</v>
      </c>
      <c r="E80" s="188"/>
      <c r="F80" s="188"/>
      <c r="G80" s="188"/>
      <c r="H80" s="188"/>
      <c r="I80" s="189"/>
      <c r="J80" s="190">
        <f>J1401</f>
        <v>0</v>
      </c>
      <c r="K80" s="186"/>
      <c r="L80" s="19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86"/>
      <c r="D81" s="187" t="s">
        <v>118</v>
      </c>
      <c r="E81" s="188"/>
      <c r="F81" s="188"/>
      <c r="G81" s="188"/>
      <c r="H81" s="188"/>
      <c r="I81" s="189"/>
      <c r="J81" s="190">
        <f>J1411</f>
        <v>0</v>
      </c>
      <c r="K81" s="186"/>
      <c r="L81" s="19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86"/>
      <c r="D82" s="187" t="s">
        <v>119</v>
      </c>
      <c r="E82" s="188"/>
      <c r="F82" s="188"/>
      <c r="G82" s="188"/>
      <c r="H82" s="188"/>
      <c r="I82" s="189"/>
      <c r="J82" s="190">
        <f>J1499</f>
        <v>0</v>
      </c>
      <c r="K82" s="186"/>
      <c r="L82" s="19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5"/>
      <c r="C83" s="186"/>
      <c r="D83" s="187" t="s">
        <v>120</v>
      </c>
      <c r="E83" s="188"/>
      <c r="F83" s="188"/>
      <c r="G83" s="188"/>
      <c r="H83" s="188"/>
      <c r="I83" s="189"/>
      <c r="J83" s="190">
        <f>J1570</f>
        <v>0</v>
      </c>
      <c r="K83" s="186"/>
      <c r="L83" s="19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5"/>
      <c r="C84" s="186"/>
      <c r="D84" s="187" t="s">
        <v>121</v>
      </c>
      <c r="E84" s="188"/>
      <c r="F84" s="188"/>
      <c r="G84" s="188"/>
      <c r="H84" s="188"/>
      <c r="I84" s="189"/>
      <c r="J84" s="190">
        <f>J1589</f>
        <v>0</v>
      </c>
      <c r="K84" s="186"/>
      <c r="L84" s="191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168"/>
      <c r="J86" s="62"/>
      <c r="K86" s="6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90" s="2" customFormat="1" ht="6.96" customHeight="1">
      <c r="A90" s="40"/>
      <c r="B90" s="63"/>
      <c r="C90" s="64"/>
      <c r="D90" s="64"/>
      <c r="E90" s="64"/>
      <c r="F90" s="64"/>
      <c r="G90" s="64"/>
      <c r="H90" s="64"/>
      <c r="I90" s="171"/>
      <c r="J90" s="64"/>
      <c r="K90" s="64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4.96" customHeight="1">
      <c r="A91" s="40"/>
      <c r="B91" s="41"/>
      <c r="C91" s="25" t="s">
        <v>122</v>
      </c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16</v>
      </c>
      <c r="D93" s="42"/>
      <c r="E93" s="42"/>
      <c r="F93" s="42"/>
      <c r="G93" s="42"/>
      <c r="H93" s="42"/>
      <c r="I93" s="138"/>
      <c r="J93" s="42"/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172" t="str">
        <f>E7</f>
        <v>Rekonstrukce haly povrchových úprav a nové čistírny odpadních vod</v>
      </c>
      <c r="F94" s="34"/>
      <c r="G94" s="34"/>
      <c r="H94" s="34"/>
      <c r="I94" s="138"/>
      <c r="J94" s="42"/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91</v>
      </c>
      <c r="D95" s="42"/>
      <c r="E95" s="42"/>
      <c r="F95" s="42"/>
      <c r="G95" s="42"/>
      <c r="H95" s="42"/>
      <c r="I95" s="138"/>
      <c r="J95" s="42"/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E9</f>
        <v>SO 01a - Technologie ČOV a stavební úpravy stávající budovy</v>
      </c>
      <c r="F96" s="42"/>
      <c r="G96" s="42"/>
      <c r="H96" s="42"/>
      <c r="I96" s="138"/>
      <c r="J96" s="42"/>
      <c r="K96" s="42"/>
      <c r="L96" s="1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138"/>
      <c r="J97" s="42"/>
      <c r="K97" s="42"/>
      <c r="L97" s="13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F12</f>
        <v>Pardubice</v>
      </c>
      <c r="G98" s="42"/>
      <c r="H98" s="42"/>
      <c r="I98" s="142" t="s">
        <v>23</v>
      </c>
      <c r="J98" s="74" t="str">
        <f>IF(J12="","",J12)</f>
        <v>27. 4. 2020</v>
      </c>
      <c r="K98" s="42"/>
      <c r="L98" s="13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138"/>
      <c r="J99" s="42"/>
      <c r="K99" s="42"/>
      <c r="L99" s="13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25</v>
      </c>
      <c r="D100" s="42"/>
      <c r="E100" s="42"/>
      <c r="F100" s="29" t="str">
        <f>E15</f>
        <v xml:space="preserve"> </v>
      </c>
      <c r="G100" s="42"/>
      <c r="H100" s="42"/>
      <c r="I100" s="142" t="s">
        <v>31</v>
      </c>
      <c r="J100" s="38" t="str">
        <f>E21</f>
        <v>HMP top s.r.o.</v>
      </c>
      <c r="K100" s="42"/>
      <c r="L100" s="13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29</v>
      </c>
      <c r="D101" s="42"/>
      <c r="E101" s="42"/>
      <c r="F101" s="29" t="str">
        <f>IF(E18="","",E18)</f>
        <v>Vyplň údaj</v>
      </c>
      <c r="G101" s="42"/>
      <c r="H101" s="42"/>
      <c r="I101" s="142" t="s">
        <v>36</v>
      </c>
      <c r="J101" s="38" t="str">
        <f>E24</f>
        <v xml:space="preserve"> </v>
      </c>
      <c r="K101" s="42"/>
      <c r="L101" s="13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138"/>
      <c r="J102" s="42"/>
      <c r="K102" s="42"/>
      <c r="L102" s="139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92"/>
      <c r="B103" s="193"/>
      <c r="C103" s="194" t="s">
        <v>123</v>
      </c>
      <c r="D103" s="195" t="s">
        <v>58</v>
      </c>
      <c r="E103" s="195" t="s">
        <v>54</v>
      </c>
      <c r="F103" s="195" t="s">
        <v>55</v>
      </c>
      <c r="G103" s="195" t="s">
        <v>124</v>
      </c>
      <c r="H103" s="195" t="s">
        <v>125</v>
      </c>
      <c r="I103" s="196" t="s">
        <v>126</v>
      </c>
      <c r="J103" s="195" t="s">
        <v>95</v>
      </c>
      <c r="K103" s="197" t="s">
        <v>127</v>
      </c>
      <c r="L103" s="198"/>
      <c r="M103" s="94" t="s">
        <v>19</v>
      </c>
      <c r="N103" s="95" t="s">
        <v>43</v>
      </c>
      <c r="O103" s="95" t="s">
        <v>128</v>
      </c>
      <c r="P103" s="95" t="s">
        <v>129</v>
      </c>
      <c r="Q103" s="95" t="s">
        <v>130</v>
      </c>
      <c r="R103" s="95" t="s">
        <v>131</v>
      </c>
      <c r="S103" s="95" t="s">
        <v>132</v>
      </c>
      <c r="T103" s="96" t="s">
        <v>133</v>
      </c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</row>
    <row r="104" s="2" customFormat="1" ht="22.8" customHeight="1">
      <c r="A104" s="40"/>
      <c r="B104" s="41"/>
      <c r="C104" s="101" t="s">
        <v>134</v>
      </c>
      <c r="D104" s="42"/>
      <c r="E104" s="42"/>
      <c r="F104" s="42"/>
      <c r="G104" s="42"/>
      <c r="H104" s="42"/>
      <c r="I104" s="138"/>
      <c r="J104" s="199">
        <f>BK104</f>
        <v>0</v>
      </c>
      <c r="K104" s="42"/>
      <c r="L104" s="46"/>
      <c r="M104" s="97"/>
      <c r="N104" s="200"/>
      <c r="O104" s="98"/>
      <c r="P104" s="201">
        <f>P105+P957</f>
        <v>0</v>
      </c>
      <c r="Q104" s="98"/>
      <c r="R104" s="201">
        <f>R105+R957</f>
        <v>80.559997879999997</v>
      </c>
      <c r="S104" s="98"/>
      <c r="T104" s="202">
        <f>T105+T957</f>
        <v>101.25037219999999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72</v>
      </c>
      <c r="AU104" s="19" t="s">
        <v>96</v>
      </c>
      <c r="BK104" s="203">
        <f>BK105+BK957</f>
        <v>0</v>
      </c>
    </row>
    <row r="105" s="12" customFormat="1" ht="25.92" customHeight="1">
      <c r="A105" s="12"/>
      <c r="B105" s="204"/>
      <c r="C105" s="205"/>
      <c r="D105" s="206" t="s">
        <v>72</v>
      </c>
      <c r="E105" s="207" t="s">
        <v>135</v>
      </c>
      <c r="F105" s="207" t="s">
        <v>136</v>
      </c>
      <c r="G105" s="205"/>
      <c r="H105" s="205"/>
      <c r="I105" s="208"/>
      <c r="J105" s="209">
        <f>BK105</f>
        <v>0</v>
      </c>
      <c r="K105" s="205"/>
      <c r="L105" s="210"/>
      <c r="M105" s="211"/>
      <c r="N105" s="212"/>
      <c r="O105" s="212"/>
      <c r="P105" s="213">
        <f>P106+P161+P190+P520+P909+P938+P955</f>
        <v>0</v>
      </c>
      <c r="Q105" s="212"/>
      <c r="R105" s="213">
        <f>R106+R161+R190+R520+R909+R938+R955</f>
        <v>72.59253167</v>
      </c>
      <c r="S105" s="212"/>
      <c r="T105" s="214">
        <f>T106+T161+T190+T520+T909+T938+T955</f>
        <v>98.899459999999991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5" t="s">
        <v>81</v>
      </c>
      <c r="AT105" s="216" t="s">
        <v>72</v>
      </c>
      <c r="AU105" s="216" t="s">
        <v>73</v>
      </c>
      <c r="AY105" s="215" t="s">
        <v>137</v>
      </c>
      <c r="BK105" s="217">
        <f>BK106+BK161+BK190+BK520+BK909+BK938+BK955</f>
        <v>0</v>
      </c>
    </row>
    <row r="106" s="12" customFormat="1" ht="22.8" customHeight="1">
      <c r="A106" s="12"/>
      <c r="B106" s="204"/>
      <c r="C106" s="205"/>
      <c r="D106" s="206" t="s">
        <v>72</v>
      </c>
      <c r="E106" s="218" t="s">
        <v>138</v>
      </c>
      <c r="F106" s="218" t="s">
        <v>139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SUM(P107:P160)</f>
        <v>0</v>
      </c>
      <c r="Q106" s="212"/>
      <c r="R106" s="213">
        <f>SUM(R107:R160)</f>
        <v>4.0388840100000012</v>
      </c>
      <c r="S106" s="212"/>
      <c r="T106" s="214">
        <f>SUM(T107:T160)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5" t="s">
        <v>81</v>
      </c>
      <c r="AT106" s="216" t="s">
        <v>72</v>
      </c>
      <c r="AU106" s="216" t="s">
        <v>81</v>
      </c>
      <c r="AY106" s="215" t="s">
        <v>137</v>
      </c>
      <c r="BK106" s="217">
        <f>SUM(BK107:BK160)</f>
        <v>0</v>
      </c>
    </row>
    <row r="107" s="2" customFormat="1" ht="33" customHeight="1">
      <c r="A107" s="40"/>
      <c r="B107" s="41"/>
      <c r="C107" s="220" t="s">
        <v>81</v>
      </c>
      <c r="D107" s="220" t="s">
        <v>140</v>
      </c>
      <c r="E107" s="221" t="s">
        <v>141</v>
      </c>
      <c r="F107" s="222" t="s">
        <v>142</v>
      </c>
      <c r="G107" s="223" t="s">
        <v>143</v>
      </c>
      <c r="H107" s="224">
        <v>2.415</v>
      </c>
      <c r="I107" s="225"/>
      <c r="J107" s="226">
        <f>ROUND(I107*H107,2)</f>
        <v>0</v>
      </c>
      <c r="K107" s="222" t="s">
        <v>144</v>
      </c>
      <c r="L107" s="46"/>
      <c r="M107" s="227" t="s">
        <v>19</v>
      </c>
      <c r="N107" s="228" t="s">
        <v>44</v>
      </c>
      <c r="O107" s="86"/>
      <c r="P107" s="229">
        <f>O107*H107</f>
        <v>0</v>
      </c>
      <c r="Q107" s="229">
        <v>0.51453000000000004</v>
      </c>
      <c r="R107" s="229">
        <f>Q107*H107</f>
        <v>1.2425899500000002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145</v>
      </c>
      <c r="AT107" s="231" t="s">
        <v>140</v>
      </c>
      <c r="AU107" s="231" t="s">
        <v>83</v>
      </c>
      <c r="AY107" s="19" t="s">
        <v>137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9" t="s">
        <v>81</v>
      </c>
      <c r="BK107" s="232">
        <f>ROUND(I107*H107,2)</f>
        <v>0</v>
      </c>
      <c r="BL107" s="19" t="s">
        <v>145</v>
      </c>
      <c r="BM107" s="231" t="s">
        <v>146</v>
      </c>
    </row>
    <row r="108" s="13" customFormat="1">
      <c r="A108" s="13"/>
      <c r="B108" s="233"/>
      <c r="C108" s="234"/>
      <c r="D108" s="235" t="s">
        <v>147</v>
      </c>
      <c r="E108" s="236" t="s">
        <v>19</v>
      </c>
      <c r="F108" s="237" t="s">
        <v>148</v>
      </c>
      <c r="G108" s="234"/>
      <c r="H108" s="236" t="s">
        <v>19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147</v>
      </c>
      <c r="AU108" s="243" t="s">
        <v>83</v>
      </c>
      <c r="AV108" s="13" t="s">
        <v>81</v>
      </c>
      <c r="AW108" s="13" t="s">
        <v>35</v>
      </c>
      <c r="AX108" s="13" t="s">
        <v>73</v>
      </c>
      <c r="AY108" s="243" t="s">
        <v>137</v>
      </c>
    </row>
    <row r="109" s="14" customFormat="1">
      <c r="A109" s="14"/>
      <c r="B109" s="244"/>
      <c r="C109" s="245"/>
      <c r="D109" s="235" t="s">
        <v>147</v>
      </c>
      <c r="E109" s="246" t="s">
        <v>19</v>
      </c>
      <c r="F109" s="247" t="s">
        <v>149</v>
      </c>
      <c r="G109" s="245"/>
      <c r="H109" s="248">
        <v>2.415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147</v>
      </c>
      <c r="AU109" s="254" t="s">
        <v>83</v>
      </c>
      <c r="AV109" s="14" t="s">
        <v>83</v>
      </c>
      <c r="AW109" s="14" t="s">
        <v>35</v>
      </c>
      <c r="AX109" s="14" t="s">
        <v>81</v>
      </c>
      <c r="AY109" s="254" t="s">
        <v>137</v>
      </c>
    </row>
    <row r="110" s="2" customFormat="1" ht="16.5" customHeight="1">
      <c r="A110" s="40"/>
      <c r="B110" s="41"/>
      <c r="C110" s="220" t="s">
        <v>83</v>
      </c>
      <c r="D110" s="220" t="s">
        <v>140</v>
      </c>
      <c r="E110" s="221" t="s">
        <v>150</v>
      </c>
      <c r="F110" s="222" t="s">
        <v>151</v>
      </c>
      <c r="G110" s="223" t="s">
        <v>152</v>
      </c>
      <c r="H110" s="224">
        <v>2</v>
      </c>
      <c r="I110" s="225"/>
      <c r="J110" s="226">
        <f>ROUND(I110*H110,2)</f>
        <v>0</v>
      </c>
      <c r="K110" s="222" t="s">
        <v>144</v>
      </c>
      <c r="L110" s="46"/>
      <c r="M110" s="227" t="s">
        <v>19</v>
      </c>
      <c r="N110" s="228" t="s">
        <v>44</v>
      </c>
      <c r="O110" s="86"/>
      <c r="P110" s="229">
        <f>O110*H110</f>
        <v>0</v>
      </c>
      <c r="Q110" s="229">
        <v>0.0068799999999999998</v>
      </c>
      <c r="R110" s="229">
        <f>Q110*H110</f>
        <v>0.01376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145</v>
      </c>
      <c r="AT110" s="231" t="s">
        <v>140</v>
      </c>
      <c r="AU110" s="231" t="s">
        <v>83</v>
      </c>
      <c r="AY110" s="19" t="s">
        <v>137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81</v>
      </c>
      <c r="BK110" s="232">
        <f>ROUND(I110*H110,2)</f>
        <v>0</v>
      </c>
      <c r="BL110" s="19" t="s">
        <v>145</v>
      </c>
      <c r="BM110" s="231" t="s">
        <v>153</v>
      </c>
    </row>
    <row r="111" s="13" customFormat="1">
      <c r="A111" s="13"/>
      <c r="B111" s="233"/>
      <c r="C111" s="234"/>
      <c r="D111" s="235" t="s">
        <v>147</v>
      </c>
      <c r="E111" s="236" t="s">
        <v>19</v>
      </c>
      <c r="F111" s="237" t="s">
        <v>154</v>
      </c>
      <c r="G111" s="234"/>
      <c r="H111" s="236" t="s">
        <v>19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147</v>
      </c>
      <c r="AU111" s="243" t="s">
        <v>83</v>
      </c>
      <c r="AV111" s="13" t="s">
        <v>81</v>
      </c>
      <c r="AW111" s="13" t="s">
        <v>35</v>
      </c>
      <c r="AX111" s="13" t="s">
        <v>73</v>
      </c>
      <c r="AY111" s="243" t="s">
        <v>137</v>
      </c>
    </row>
    <row r="112" s="13" customFormat="1">
      <c r="A112" s="13"/>
      <c r="B112" s="233"/>
      <c r="C112" s="234"/>
      <c r="D112" s="235" t="s">
        <v>147</v>
      </c>
      <c r="E112" s="236" t="s">
        <v>19</v>
      </c>
      <c r="F112" s="237" t="s">
        <v>155</v>
      </c>
      <c r="G112" s="234"/>
      <c r="H112" s="236" t="s">
        <v>19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147</v>
      </c>
      <c r="AU112" s="243" t="s">
        <v>83</v>
      </c>
      <c r="AV112" s="13" t="s">
        <v>81</v>
      </c>
      <c r="AW112" s="13" t="s">
        <v>35</v>
      </c>
      <c r="AX112" s="13" t="s">
        <v>73</v>
      </c>
      <c r="AY112" s="243" t="s">
        <v>137</v>
      </c>
    </row>
    <row r="113" s="14" customFormat="1">
      <c r="A113" s="14"/>
      <c r="B113" s="244"/>
      <c r="C113" s="245"/>
      <c r="D113" s="235" t="s">
        <v>147</v>
      </c>
      <c r="E113" s="246" t="s">
        <v>19</v>
      </c>
      <c r="F113" s="247" t="s">
        <v>156</v>
      </c>
      <c r="G113" s="245"/>
      <c r="H113" s="248">
        <v>2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147</v>
      </c>
      <c r="AU113" s="254" t="s">
        <v>83</v>
      </c>
      <c r="AV113" s="14" t="s">
        <v>83</v>
      </c>
      <c r="AW113" s="14" t="s">
        <v>35</v>
      </c>
      <c r="AX113" s="14" t="s">
        <v>81</v>
      </c>
      <c r="AY113" s="254" t="s">
        <v>137</v>
      </c>
    </row>
    <row r="114" s="2" customFormat="1" ht="16.5" customHeight="1">
      <c r="A114" s="40"/>
      <c r="B114" s="41"/>
      <c r="C114" s="255" t="s">
        <v>138</v>
      </c>
      <c r="D114" s="255" t="s">
        <v>157</v>
      </c>
      <c r="E114" s="256" t="s">
        <v>158</v>
      </c>
      <c r="F114" s="257" t="s">
        <v>159</v>
      </c>
      <c r="G114" s="258" t="s">
        <v>152</v>
      </c>
      <c r="H114" s="259">
        <v>2</v>
      </c>
      <c r="I114" s="260"/>
      <c r="J114" s="261">
        <f>ROUND(I114*H114,2)</f>
        <v>0</v>
      </c>
      <c r="K114" s="257" t="s">
        <v>144</v>
      </c>
      <c r="L114" s="262"/>
      <c r="M114" s="263" t="s">
        <v>19</v>
      </c>
      <c r="N114" s="264" t="s">
        <v>44</v>
      </c>
      <c r="O114" s="86"/>
      <c r="P114" s="229">
        <f>O114*H114</f>
        <v>0</v>
      </c>
      <c r="Q114" s="229">
        <v>0.070000000000000007</v>
      </c>
      <c r="R114" s="229">
        <f>Q114*H114</f>
        <v>0.14000000000000001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160</v>
      </c>
      <c r="AT114" s="231" t="s">
        <v>157</v>
      </c>
      <c r="AU114" s="231" t="s">
        <v>83</v>
      </c>
      <c r="AY114" s="19" t="s">
        <v>137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81</v>
      </c>
      <c r="BK114" s="232">
        <f>ROUND(I114*H114,2)</f>
        <v>0</v>
      </c>
      <c r="BL114" s="19" t="s">
        <v>145</v>
      </c>
      <c r="BM114" s="231" t="s">
        <v>161</v>
      </c>
    </row>
    <row r="115" s="13" customFormat="1">
      <c r="A115" s="13"/>
      <c r="B115" s="233"/>
      <c r="C115" s="234"/>
      <c r="D115" s="235" t="s">
        <v>147</v>
      </c>
      <c r="E115" s="236" t="s">
        <v>19</v>
      </c>
      <c r="F115" s="237" t="s">
        <v>154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147</v>
      </c>
      <c r="AU115" s="243" t="s">
        <v>83</v>
      </c>
      <c r="AV115" s="13" t="s">
        <v>81</v>
      </c>
      <c r="AW115" s="13" t="s">
        <v>35</v>
      </c>
      <c r="AX115" s="13" t="s">
        <v>73</v>
      </c>
      <c r="AY115" s="243" t="s">
        <v>137</v>
      </c>
    </row>
    <row r="116" s="13" customFormat="1">
      <c r="A116" s="13"/>
      <c r="B116" s="233"/>
      <c r="C116" s="234"/>
      <c r="D116" s="235" t="s">
        <v>147</v>
      </c>
      <c r="E116" s="236" t="s">
        <v>19</v>
      </c>
      <c r="F116" s="237" t="s">
        <v>155</v>
      </c>
      <c r="G116" s="234"/>
      <c r="H116" s="236" t="s">
        <v>19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147</v>
      </c>
      <c r="AU116" s="243" t="s">
        <v>83</v>
      </c>
      <c r="AV116" s="13" t="s">
        <v>81</v>
      </c>
      <c r="AW116" s="13" t="s">
        <v>35</v>
      </c>
      <c r="AX116" s="13" t="s">
        <v>73</v>
      </c>
      <c r="AY116" s="243" t="s">
        <v>137</v>
      </c>
    </row>
    <row r="117" s="14" customFormat="1">
      <c r="A117" s="14"/>
      <c r="B117" s="244"/>
      <c r="C117" s="245"/>
      <c r="D117" s="235" t="s">
        <v>147</v>
      </c>
      <c r="E117" s="246" t="s">
        <v>19</v>
      </c>
      <c r="F117" s="247" t="s">
        <v>156</v>
      </c>
      <c r="G117" s="245"/>
      <c r="H117" s="248">
        <v>2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147</v>
      </c>
      <c r="AU117" s="254" t="s">
        <v>83</v>
      </c>
      <c r="AV117" s="14" t="s">
        <v>83</v>
      </c>
      <c r="AW117" s="14" t="s">
        <v>35</v>
      </c>
      <c r="AX117" s="14" t="s">
        <v>81</v>
      </c>
      <c r="AY117" s="254" t="s">
        <v>137</v>
      </c>
    </row>
    <row r="118" s="2" customFormat="1" ht="21.75" customHeight="1">
      <c r="A118" s="40"/>
      <c r="B118" s="41"/>
      <c r="C118" s="220" t="s">
        <v>145</v>
      </c>
      <c r="D118" s="220" t="s">
        <v>140</v>
      </c>
      <c r="E118" s="221" t="s">
        <v>162</v>
      </c>
      <c r="F118" s="222" t="s">
        <v>163</v>
      </c>
      <c r="G118" s="223" t="s">
        <v>164</v>
      </c>
      <c r="H118" s="224">
        <v>0.081000000000000003</v>
      </c>
      <c r="I118" s="225"/>
      <c r="J118" s="226">
        <f>ROUND(I118*H118,2)</f>
        <v>0</v>
      </c>
      <c r="K118" s="222" t="s">
        <v>144</v>
      </c>
      <c r="L118" s="46"/>
      <c r="M118" s="227" t="s">
        <v>19</v>
      </c>
      <c r="N118" s="228" t="s">
        <v>44</v>
      </c>
      <c r="O118" s="86"/>
      <c r="P118" s="229">
        <f>O118*H118</f>
        <v>0</v>
      </c>
      <c r="Q118" s="229">
        <v>1.94302</v>
      </c>
      <c r="R118" s="229">
        <f>Q118*H118</f>
        <v>0.15738462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145</v>
      </c>
      <c r="AT118" s="231" t="s">
        <v>140</v>
      </c>
      <c r="AU118" s="231" t="s">
        <v>83</v>
      </c>
      <c r="AY118" s="19" t="s">
        <v>137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9" t="s">
        <v>81</v>
      </c>
      <c r="BK118" s="232">
        <f>ROUND(I118*H118,2)</f>
        <v>0</v>
      </c>
      <c r="BL118" s="19" t="s">
        <v>145</v>
      </c>
      <c r="BM118" s="231" t="s">
        <v>165</v>
      </c>
    </row>
    <row r="119" s="14" customFormat="1">
      <c r="A119" s="14"/>
      <c r="B119" s="244"/>
      <c r="C119" s="245"/>
      <c r="D119" s="235" t="s">
        <v>147</v>
      </c>
      <c r="E119" s="246" t="s">
        <v>19</v>
      </c>
      <c r="F119" s="247" t="s">
        <v>166</v>
      </c>
      <c r="G119" s="245"/>
      <c r="H119" s="248">
        <v>0.081000000000000003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147</v>
      </c>
      <c r="AU119" s="254" t="s">
        <v>83</v>
      </c>
      <c r="AV119" s="14" t="s">
        <v>83</v>
      </c>
      <c r="AW119" s="14" t="s">
        <v>35</v>
      </c>
      <c r="AX119" s="14" t="s">
        <v>81</v>
      </c>
      <c r="AY119" s="254" t="s">
        <v>137</v>
      </c>
    </row>
    <row r="120" s="2" customFormat="1" ht="33" customHeight="1">
      <c r="A120" s="40"/>
      <c r="B120" s="41"/>
      <c r="C120" s="220" t="s">
        <v>167</v>
      </c>
      <c r="D120" s="220" t="s">
        <v>140</v>
      </c>
      <c r="E120" s="221" t="s">
        <v>168</v>
      </c>
      <c r="F120" s="222" t="s">
        <v>169</v>
      </c>
      <c r="G120" s="223" t="s">
        <v>170</v>
      </c>
      <c r="H120" s="224">
        <v>0.056000000000000001</v>
      </c>
      <c r="I120" s="225"/>
      <c r="J120" s="226">
        <f>ROUND(I120*H120,2)</f>
        <v>0</v>
      </c>
      <c r="K120" s="222" t="s">
        <v>144</v>
      </c>
      <c r="L120" s="46"/>
      <c r="M120" s="227" t="s">
        <v>19</v>
      </c>
      <c r="N120" s="228" t="s">
        <v>44</v>
      </c>
      <c r="O120" s="86"/>
      <c r="P120" s="229">
        <f>O120*H120</f>
        <v>0</v>
      </c>
      <c r="Q120" s="229">
        <v>0.019539999999999998</v>
      </c>
      <c r="R120" s="229">
        <f>Q120*H120</f>
        <v>0.00109424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145</v>
      </c>
      <c r="AT120" s="231" t="s">
        <v>140</v>
      </c>
      <c r="AU120" s="231" t="s">
        <v>83</v>
      </c>
      <c r="AY120" s="19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81</v>
      </c>
      <c r="BK120" s="232">
        <f>ROUND(I120*H120,2)</f>
        <v>0</v>
      </c>
      <c r="BL120" s="19" t="s">
        <v>145</v>
      </c>
      <c r="BM120" s="231" t="s">
        <v>171</v>
      </c>
    </row>
    <row r="121" s="13" customFormat="1">
      <c r="A121" s="13"/>
      <c r="B121" s="233"/>
      <c r="C121" s="234"/>
      <c r="D121" s="235" t="s">
        <v>147</v>
      </c>
      <c r="E121" s="236" t="s">
        <v>19</v>
      </c>
      <c r="F121" s="237" t="s">
        <v>172</v>
      </c>
      <c r="G121" s="234"/>
      <c r="H121" s="236" t="s">
        <v>19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147</v>
      </c>
      <c r="AU121" s="243" t="s">
        <v>83</v>
      </c>
      <c r="AV121" s="13" t="s">
        <v>81</v>
      </c>
      <c r="AW121" s="13" t="s">
        <v>35</v>
      </c>
      <c r="AX121" s="13" t="s">
        <v>73</v>
      </c>
      <c r="AY121" s="243" t="s">
        <v>137</v>
      </c>
    </row>
    <row r="122" s="13" customFormat="1">
      <c r="A122" s="13"/>
      <c r="B122" s="233"/>
      <c r="C122" s="234"/>
      <c r="D122" s="235" t="s">
        <v>147</v>
      </c>
      <c r="E122" s="236" t="s">
        <v>19</v>
      </c>
      <c r="F122" s="237" t="s">
        <v>173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147</v>
      </c>
      <c r="AU122" s="243" t="s">
        <v>83</v>
      </c>
      <c r="AV122" s="13" t="s">
        <v>81</v>
      </c>
      <c r="AW122" s="13" t="s">
        <v>35</v>
      </c>
      <c r="AX122" s="13" t="s">
        <v>73</v>
      </c>
      <c r="AY122" s="243" t="s">
        <v>137</v>
      </c>
    </row>
    <row r="123" s="14" customFormat="1">
      <c r="A123" s="14"/>
      <c r="B123" s="244"/>
      <c r="C123" s="245"/>
      <c r="D123" s="235" t="s">
        <v>147</v>
      </c>
      <c r="E123" s="246" t="s">
        <v>19</v>
      </c>
      <c r="F123" s="247" t="s">
        <v>174</v>
      </c>
      <c r="G123" s="245"/>
      <c r="H123" s="248">
        <v>0.056000000000000001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147</v>
      </c>
      <c r="AU123" s="254" t="s">
        <v>83</v>
      </c>
      <c r="AV123" s="14" t="s">
        <v>83</v>
      </c>
      <c r="AW123" s="14" t="s">
        <v>35</v>
      </c>
      <c r="AX123" s="14" t="s">
        <v>81</v>
      </c>
      <c r="AY123" s="254" t="s">
        <v>137</v>
      </c>
    </row>
    <row r="124" s="2" customFormat="1" ht="16.5" customHeight="1">
      <c r="A124" s="40"/>
      <c r="B124" s="41"/>
      <c r="C124" s="255" t="s">
        <v>175</v>
      </c>
      <c r="D124" s="255" t="s">
        <v>157</v>
      </c>
      <c r="E124" s="256" t="s">
        <v>176</v>
      </c>
      <c r="F124" s="257" t="s">
        <v>177</v>
      </c>
      <c r="G124" s="258" t="s">
        <v>170</v>
      </c>
      <c r="H124" s="259">
        <v>0.057000000000000002</v>
      </c>
      <c r="I124" s="260"/>
      <c r="J124" s="261">
        <f>ROUND(I124*H124,2)</f>
        <v>0</v>
      </c>
      <c r="K124" s="257" t="s">
        <v>144</v>
      </c>
      <c r="L124" s="262"/>
      <c r="M124" s="263" t="s">
        <v>19</v>
      </c>
      <c r="N124" s="264" t="s">
        <v>44</v>
      </c>
      <c r="O124" s="86"/>
      <c r="P124" s="229">
        <f>O124*H124</f>
        <v>0</v>
      </c>
      <c r="Q124" s="229">
        <v>1</v>
      </c>
      <c r="R124" s="229">
        <f>Q124*H124</f>
        <v>0.057000000000000002</v>
      </c>
      <c r="S124" s="229">
        <v>0</v>
      </c>
      <c r="T124" s="23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160</v>
      </c>
      <c r="AT124" s="231" t="s">
        <v>157</v>
      </c>
      <c r="AU124" s="231" t="s">
        <v>83</v>
      </c>
      <c r="AY124" s="19" t="s">
        <v>137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9" t="s">
        <v>81</v>
      </c>
      <c r="BK124" s="232">
        <f>ROUND(I124*H124,2)</f>
        <v>0</v>
      </c>
      <c r="BL124" s="19" t="s">
        <v>145</v>
      </c>
      <c r="BM124" s="231" t="s">
        <v>178</v>
      </c>
    </row>
    <row r="125" s="13" customFormat="1">
      <c r="A125" s="13"/>
      <c r="B125" s="233"/>
      <c r="C125" s="234"/>
      <c r="D125" s="235" t="s">
        <v>147</v>
      </c>
      <c r="E125" s="236" t="s">
        <v>19</v>
      </c>
      <c r="F125" s="237" t="s">
        <v>172</v>
      </c>
      <c r="G125" s="234"/>
      <c r="H125" s="236" t="s">
        <v>19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147</v>
      </c>
      <c r="AU125" s="243" t="s">
        <v>83</v>
      </c>
      <c r="AV125" s="13" t="s">
        <v>81</v>
      </c>
      <c r="AW125" s="13" t="s">
        <v>35</v>
      </c>
      <c r="AX125" s="13" t="s">
        <v>73</v>
      </c>
      <c r="AY125" s="243" t="s">
        <v>137</v>
      </c>
    </row>
    <row r="126" s="13" customFormat="1">
      <c r="A126" s="13"/>
      <c r="B126" s="233"/>
      <c r="C126" s="234"/>
      <c r="D126" s="235" t="s">
        <v>147</v>
      </c>
      <c r="E126" s="236" t="s">
        <v>19</v>
      </c>
      <c r="F126" s="237" t="s">
        <v>173</v>
      </c>
      <c r="G126" s="234"/>
      <c r="H126" s="236" t="s">
        <v>19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147</v>
      </c>
      <c r="AU126" s="243" t="s">
        <v>83</v>
      </c>
      <c r="AV126" s="13" t="s">
        <v>81</v>
      </c>
      <c r="AW126" s="13" t="s">
        <v>35</v>
      </c>
      <c r="AX126" s="13" t="s">
        <v>73</v>
      </c>
      <c r="AY126" s="243" t="s">
        <v>137</v>
      </c>
    </row>
    <row r="127" s="14" customFormat="1">
      <c r="A127" s="14"/>
      <c r="B127" s="244"/>
      <c r="C127" s="245"/>
      <c r="D127" s="235" t="s">
        <v>147</v>
      </c>
      <c r="E127" s="246" t="s">
        <v>19</v>
      </c>
      <c r="F127" s="247" t="s">
        <v>174</v>
      </c>
      <c r="G127" s="245"/>
      <c r="H127" s="248">
        <v>0.056000000000000001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147</v>
      </c>
      <c r="AU127" s="254" t="s">
        <v>83</v>
      </c>
      <c r="AV127" s="14" t="s">
        <v>83</v>
      </c>
      <c r="AW127" s="14" t="s">
        <v>35</v>
      </c>
      <c r="AX127" s="14" t="s">
        <v>81</v>
      </c>
      <c r="AY127" s="254" t="s">
        <v>137</v>
      </c>
    </row>
    <row r="128" s="14" customFormat="1">
      <c r="A128" s="14"/>
      <c r="B128" s="244"/>
      <c r="C128" s="245"/>
      <c r="D128" s="235" t="s">
        <v>147</v>
      </c>
      <c r="E128" s="245"/>
      <c r="F128" s="247" t="s">
        <v>179</v>
      </c>
      <c r="G128" s="245"/>
      <c r="H128" s="248">
        <v>0.057000000000000002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147</v>
      </c>
      <c r="AU128" s="254" t="s">
        <v>83</v>
      </c>
      <c r="AV128" s="14" t="s">
        <v>83</v>
      </c>
      <c r="AW128" s="14" t="s">
        <v>4</v>
      </c>
      <c r="AX128" s="14" t="s">
        <v>81</v>
      </c>
      <c r="AY128" s="254" t="s">
        <v>137</v>
      </c>
    </row>
    <row r="129" s="2" customFormat="1" ht="33" customHeight="1">
      <c r="A129" s="40"/>
      <c r="B129" s="41"/>
      <c r="C129" s="220" t="s">
        <v>180</v>
      </c>
      <c r="D129" s="220" t="s">
        <v>140</v>
      </c>
      <c r="E129" s="221" t="s">
        <v>181</v>
      </c>
      <c r="F129" s="222" t="s">
        <v>182</v>
      </c>
      <c r="G129" s="223" t="s">
        <v>170</v>
      </c>
      <c r="H129" s="224">
        <v>0.245</v>
      </c>
      <c r="I129" s="225"/>
      <c r="J129" s="226">
        <f>ROUND(I129*H129,2)</f>
        <v>0</v>
      </c>
      <c r="K129" s="222" t="s">
        <v>144</v>
      </c>
      <c r="L129" s="46"/>
      <c r="M129" s="227" t="s">
        <v>19</v>
      </c>
      <c r="N129" s="228" t="s">
        <v>44</v>
      </c>
      <c r="O129" s="86"/>
      <c r="P129" s="229">
        <f>O129*H129</f>
        <v>0</v>
      </c>
      <c r="Q129" s="229">
        <v>0.017090000000000001</v>
      </c>
      <c r="R129" s="229">
        <f>Q129*H129</f>
        <v>0.0041870500000000003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145</v>
      </c>
      <c r="AT129" s="231" t="s">
        <v>140</v>
      </c>
      <c r="AU129" s="231" t="s">
        <v>83</v>
      </c>
      <c r="AY129" s="19" t="s">
        <v>137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81</v>
      </c>
      <c r="BK129" s="232">
        <f>ROUND(I129*H129,2)</f>
        <v>0</v>
      </c>
      <c r="BL129" s="19" t="s">
        <v>145</v>
      </c>
      <c r="BM129" s="231" t="s">
        <v>183</v>
      </c>
    </row>
    <row r="130" s="13" customFormat="1">
      <c r="A130" s="13"/>
      <c r="B130" s="233"/>
      <c r="C130" s="234"/>
      <c r="D130" s="235" t="s">
        <v>147</v>
      </c>
      <c r="E130" s="236" t="s">
        <v>19</v>
      </c>
      <c r="F130" s="237" t="s">
        <v>184</v>
      </c>
      <c r="G130" s="234"/>
      <c r="H130" s="236" t="s">
        <v>19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147</v>
      </c>
      <c r="AU130" s="243" t="s">
        <v>83</v>
      </c>
      <c r="AV130" s="13" t="s">
        <v>81</v>
      </c>
      <c r="AW130" s="13" t="s">
        <v>35</v>
      </c>
      <c r="AX130" s="13" t="s">
        <v>73</v>
      </c>
      <c r="AY130" s="243" t="s">
        <v>137</v>
      </c>
    </row>
    <row r="131" s="14" customFormat="1">
      <c r="A131" s="14"/>
      <c r="B131" s="244"/>
      <c r="C131" s="245"/>
      <c r="D131" s="235" t="s">
        <v>147</v>
      </c>
      <c r="E131" s="246" t="s">
        <v>19</v>
      </c>
      <c r="F131" s="247" t="s">
        <v>185</v>
      </c>
      <c r="G131" s="245"/>
      <c r="H131" s="248">
        <v>0.245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147</v>
      </c>
      <c r="AU131" s="254" t="s">
        <v>83</v>
      </c>
      <c r="AV131" s="14" t="s">
        <v>83</v>
      </c>
      <c r="AW131" s="14" t="s">
        <v>35</v>
      </c>
      <c r="AX131" s="14" t="s">
        <v>81</v>
      </c>
      <c r="AY131" s="254" t="s">
        <v>137</v>
      </c>
    </row>
    <row r="132" s="2" customFormat="1" ht="16.5" customHeight="1">
      <c r="A132" s="40"/>
      <c r="B132" s="41"/>
      <c r="C132" s="255" t="s">
        <v>160</v>
      </c>
      <c r="D132" s="255" t="s">
        <v>157</v>
      </c>
      <c r="E132" s="256" t="s">
        <v>186</v>
      </c>
      <c r="F132" s="257" t="s">
        <v>187</v>
      </c>
      <c r="G132" s="258" t="s">
        <v>170</v>
      </c>
      <c r="H132" s="259">
        <v>0.25700000000000001</v>
      </c>
      <c r="I132" s="260"/>
      <c r="J132" s="261">
        <f>ROUND(I132*H132,2)</f>
        <v>0</v>
      </c>
      <c r="K132" s="257" t="s">
        <v>144</v>
      </c>
      <c r="L132" s="262"/>
      <c r="M132" s="263" t="s">
        <v>19</v>
      </c>
      <c r="N132" s="264" t="s">
        <v>44</v>
      </c>
      <c r="O132" s="86"/>
      <c r="P132" s="229">
        <f>O132*H132</f>
        <v>0</v>
      </c>
      <c r="Q132" s="229">
        <v>1</v>
      </c>
      <c r="R132" s="229">
        <f>Q132*H132</f>
        <v>0.25700000000000001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160</v>
      </c>
      <c r="AT132" s="231" t="s">
        <v>157</v>
      </c>
      <c r="AU132" s="231" t="s">
        <v>83</v>
      </c>
      <c r="AY132" s="19" t="s">
        <v>137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9" t="s">
        <v>81</v>
      </c>
      <c r="BK132" s="232">
        <f>ROUND(I132*H132,2)</f>
        <v>0</v>
      </c>
      <c r="BL132" s="19" t="s">
        <v>145</v>
      </c>
      <c r="BM132" s="231" t="s">
        <v>188</v>
      </c>
    </row>
    <row r="133" s="13" customFormat="1">
      <c r="A133" s="13"/>
      <c r="B133" s="233"/>
      <c r="C133" s="234"/>
      <c r="D133" s="235" t="s">
        <v>147</v>
      </c>
      <c r="E133" s="236" t="s">
        <v>19</v>
      </c>
      <c r="F133" s="237" t="s">
        <v>184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147</v>
      </c>
      <c r="AU133" s="243" t="s">
        <v>83</v>
      </c>
      <c r="AV133" s="13" t="s">
        <v>81</v>
      </c>
      <c r="AW133" s="13" t="s">
        <v>35</v>
      </c>
      <c r="AX133" s="13" t="s">
        <v>73</v>
      </c>
      <c r="AY133" s="243" t="s">
        <v>137</v>
      </c>
    </row>
    <row r="134" s="14" customFormat="1">
      <c r="A134" s="14"/>
      <c r="B134" s="244"/>
      <c r="C134" s="245"/>
      <c r="D134" s="235" t="s">
        <v>147</v>
      </c>
      <c r="E134" s="246" t="s">
        <v>19</v>
      </c>
      <c r="F134" s="247" t="s">
        <v>185</v>
      </c>
      <c r="G134" s="245"/>
      <c r="H134" s="248">
        <v>0.245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147</v>
      </c>
      <c r="AU134" s="254" t="s">
        <v>83</v>
      </c>
      <c r="AV134" s="14" t="s">
        <v>83</v>
      </c>
      <c r="AW134" s="14" t="s">
        <v>35</v>
      </c>
      <c r="AX134" s="14" t="s">
        <v>81</v>
      </c>
      <c r="AY134" s="254" t="s">
        <v>137</v>
      </c>
    </row>
    <row r="135" s="14" customFormat="1">
      <c r="A135" s="14"/>
      <c r="B135" s="244"/>
      <c r="C135" s="245"/>
      <c r="D135" s="235" t="s">
        <v>147</v>
      </c>
      <c r="E135" s="245"/>
      <c r="F135" s="247" t="s">
        <v>189</v>
      </c>
      <c r="G135" s="245"/>
      <c r="H135" s="248">
        <v>0.25700000000000001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147</v>
      </c>
      <c r="AU135" s="254" t="s">
        <v>83</v>
      </c>
      <c r="AV135" s="14" t="s">
        <v>83</v>
      </c>
      <c r="AW135" s="14" t="s">
        <v>4</v>
      </c>
      <c r="AX135" s="14" t="s">
        <v>81</v>
      </c>
      <c r="AY135" s="254" t="s">
        <v>137</v>
      </c>
    </row>
    <row r="136" s="2" customFormat="1" ht="21.75" customHeight="1">
      <c r="A136" s="40"/>
      <c r="B136" s="41"/>
      <c r="C136" s="220" t="s">
        <v>190</v>
      </c>
      <c r="D136" s="220" t="s">
        <v>140</v>
      </c>
      <c r="E136" s="221" t="s">
        <v>191</v>
      </c>
      <c r="F136" s="222" t="s">
        <v>192</v>
      </c>
      <c r="G136" s="223" t="s">
        <v>143</v>
      </c>
      <c r="H136" s="224">
        <v>11.173</v>
      </c>
      <c r="I136" s="225"/>
      <c r="J136" s="226">
        <f>ROUND(I136*H136,2)</f>
        <v>0</v>
      </c>
      <c r="K136" s="222" t="s">
        <v>144</v>
      </c>
      <c r="L136" s="46"/>
      <c r="M136" s="227" t="s">
        <v>19</v>
      </c>
      <c r="N136" s="228" t="s">
        <v>44</v>
      </c>
      <c r="O136" s="86"/>
      <c r="P136" s="229">
        <f>O136*H136</f>
        <v>0</v>
      </c>
      <c r="Q136" s="229">
        <v>0.155</v>
      </c>
      <c r="R136" s="229">
        <f>Q136*H136</f>
        <v>1.7318150000000001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145</v>
      </c>
      <c r="AT136" s="231" t="s">
        <v>140</v>
      </c>
      <c r="AU136" s="231" t="s">
        <v>83</v>
      </c>
      <c r="AY136" s="19" t="s">
        <v>137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9" t="s">
        <v>81</v>
      </c>
      <c r="BK136" s="232">
        <f>ROUND(I136*H136,2)</f>
        <v>0</v>
      </c>
      <c r="BL136" s="19" t="s">
        <v>145</v>
      </c>
      <c r="BM136" s="231" t="s">
        <v>193</v>
      </c>
    </row>
    <row r="137" s="13" customFormat="1">
      <c r="A137" s="13"/>
      <c r="B137" s="233"/>
      <c r="C137" s="234"/>
      <c r="D137" s="235" t="s">
        <v>147</v>
      </c>
      <c r="E137" s="236" t="s">
        <v>19</v>
      </c>
      <c r="F137" s="237" t="s">
        <v>194</v>
      </c>
      <c r="G137" s="234"/>
      <c r="H137" s="236" t="s">
        <v>19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147</v>
      </c>
      <c r="AU137" s="243" t="s">
        <v>83</v>
      </c>
      <c r="AV137" s="13" t="s">
        <v>81</v>
      </c>
      <c r="AW137" s="13" t="s">
        <v>35</v>
      </c>
      <c r="AX137" s="13" t="s">
        <v>73</v>
      </c>
      <c r="AY137" s="243" t="s">
        <v>137</v>
      </c>
    </row>
    <row r="138" s="14" customFormat="1">
      <c r="A138" s="14"/>
      <c r="B138" s="244"/>
      <c r="C138" s="245"/>
      <c r="D138" s="235" t="s">
        <v>147</v>
      </c>
      <c r="E138" s="246" t="s">
        <v>19</v>
      </c>
      <c r="F138" s="247" t="s">
        <v>195</v>
      </c>
      <c r="G138" s="245"/>
      <c r="H138" s="248">
        <v>2.52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147</v>
      </c>
      <c r="AU138" s="254" t="s">
        <v>83</v>
      </c>
      <c r="AV138" s="14" t="s">
        <v>83</v>
      </c>
      <c r="AW138" s="14" t="s">
        <v>35</v>
      </c>
      <c r="AX138" s="14" t="s">
        <v>73</v>
      </c>
      <c r="AY138" s="254" t="s">
        <v>137</v>
      </c>
    </row>
    <row r="139" s="14" customFormat="1">
      <c r="A139" s="14"/>
      <c r="B139" s="244"/>
      <c r="C139" s="245"/>
      <c r="D139" s="235" t="s">
        <v>147</v>
      </c>
      <c r="E139" s="246" t="s">
        <v>19</v>
      </c>
      <c r="F139" s="247" t="s">
        <v>196</v>
      </c>
      <c r="G139" s="245"/>
      <c r="H139" s="248">
        <v>1.8480000000000001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147</v>
      </c>
      <c r="AU139" s="254" t="s">
        <v>83</v>
      </c>
      <c r="AV139" s="14" t="s">
        <v>83</v>
      </c>
      <c r="AW139" s="14" t="s">
        <v>35</v>
      </c>
      <c r="AX139" s="14" t="s">
        <v>73</v>
      </c>
      <c r="AY139" s="254" t="s">
        <v>137</v>
      </c>
    </row>
    <row r="140" s="14" customFormat="1">
      <c r="A140" s="14"/>
      <c r="B140" s="244"/>
      <c r="C140" s="245"/>
      <c r="D140" s="235" t="s">
        <v>147</v>
      </c>
      <c r="E140" s="246" t="s">
        <v>19</v>
      </c>
      <c r="F140" s="247" t="s">
        <v>197</v>
      </c>
      <c r="G140" s="245"/>
      <c r="H140" s="248">
        <v>0.45500000000000002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147</v>
      </c>
      <c r="AU140" s="254" t="s">
        <v>83</v>
      </c>
      <c r="AV140" s="14" t="s">
        <v>83</v>
      </c>
      <c r="AW140" s="14" t="s">
        <v>35</v>
      </c>
      <c r="AX140" s="14" t="s">
        <v>73</v>
      </c>
      <c r="AY140" s="254" t="s">
        <v>137</v>
      </c>
    </row>
    <row r="141" s="13" customFormat="1">
      <c r="A141" s="13"/>
      <c r="B141" s="233"/>
      <c r="C141" s="234"/>
      <c r="D141" s="235" t="s">
        <v>147</v>
      </c>
      <c r="E141" s="236" t="s">
        <v>19</v>
      </c>
      <c r="F141" s="237" t="s">
        <v>198</v>
      </c>
      <c r="G141" s="234"/>
      <c r="H141" s="236" t="s">
        <v>19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147</v>
      </c>
      <c r="AU141" s="243" t="s">
        <v>83</v>
      </c>
      <c r="AV141" s="13" t="s">
        <v>81</v>
      </c>
      <c r="AW141" s="13" t="s">
        <v>35</v>
      </c>
      <c r="AX141" s="13" t="s">
        <v>73</v>
      </c>
      <c r="AY141" s="243" t="s">
        <v>137</v>
      </c>
    </row>
    <row r="142" s="14" customFormat="1">
      <c r="A142" s="14"/>
      <c r="B142" s="244"/>
      <c r="C142" s="245"/>
      <c r="D142" s="235" t="s">
        <v>147</v>
      </c>
      <c r="E142" s="246" t="s">
        <v>19</v>
      </c>
      <c r="F142" s="247" t="s">
        <v>199</v>
      </c>
      <c r="G142" s="245"/>
      <c r="H142" s="248">
        <v>1.8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147</v>
      </c>
      <c r="AU142" s="254" t="s">
        <v>83</v>
      </c>
      <c r="AV142" s="14" t="s">
        <v>83</v>
      </c>
      <c r="AW142" s="14" t="s">
        <v>35</v>
      </c>
      <c r="AX142" s="14" t="s">
        <v>73</v>
      </c>
      <c r="AY142" s="254" t="s">
        <v>137</v>
      </c>
    </row>
    <row r="143" s="13" customFormat="1">
      <c r="A143" s="13"/>
      <c r="B143" s="233"/>
      <c r="C143" s="234"/>
      <c r="D143" s="235" t="s">
        <v>147</v>
      </c>
      <c r="E143" s="236" t="s">
        <v>19</v>
      </c>
      <c r="F143" s="237" t="s">
        <v>172</v>
      </c>
      <c r="G143" s="234"/>
      <c r="H143" s="236" t="s">
        <v>19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147</v>
      </c>
      <c r="AU143" s="243" t="s">
        <v>83</v>
      </c>
      <c r="AV143" s="13" t="s">
        <v>81</v>
      </c>
      <c r="AW143" s="13" t="s">
        <v>35</v>
      </c>
      <c r="AX143" s="13" t="s">
        <v>73</v>
      </c>
      <c r="AY143" s="243" t="s">
        <v>137</v>
      </c>
    </row>
    <row r="144" s="14" customFormat="1">
      <c r="A144" s="14"/>
      <c r="B144" s="244"/>
      <c r="C144" s="245"/>
      <c r="D144" s="235" t="s">
        <v>147</v>
      </c>
      <c r="E144" s="246" t="s">
        <v>19</v>
      </c>
      <c r="F144" s="247" t="s">
        <v>200</v>
      </c>
      <c r="G144" s="245"/>
      <c r="H144" s="248">
        <v>4.5499999999999998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147</v>
      </c>
      <c r="AU144" s="254" t="s">
        <v>83</v>
      </c>
      <c r="AV144" s="14" t="s">
        <v>83</v>
      </c>
      <c r="AW144" s="14" t="s">
        <v>35</v>
      </c>
      <c r="AX144" s="14" t="s">
        <v>73</v>
      </c>
      <c r="AY144" s="254" t="s">
        <v>137</v>
      </c>
    </row>
    <row r="145" s="15" customFormat="1">
      <c r="A145" s="15"/>
      <c r="B145" s="265"/>
      <c r="C145" s="266"/>
      <c r="D145" s="235" t="s">
        <v>147</v>
      </c>
      <c r="E145" s="267" t="s">
        <v>19</v>
      </c>
      <c r="F145" s="268" t="s">
        <v>201</v>
      </c>
      <c r="G145" s="266"/>
      <c r="H145" s="269">
        <v>11.173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5" t="s">
        <v>147</v>
      </c>
      <c r="AU145" s="275" t="s">
        <v>83</v>
      </c>
      <c r="AV145" s="15" t="s">
        <v>145</v>
      </c>
      <c r="AW145" s="15" t="s">
        <v>35</v>
      </c>
      <c r="AX145" s="15" t="s">
        <v>81</v>
      </c>
      <c r="AY145" s="275" t="s">
        <v>137</v>
      </c>
    </row>
    <row r="146" s="2" customFormat="1" ht="33" customHeight="1">
      <c r="A146" s="40"/>
      <c r="B146" s="41"/>
      <c r="C146" s="220" t="s">
        <v>202</v>
      </c>
      <c r="D146" s="220" t="s">
        <v>140</v>
      </c>
      <c r="E146" s="221" t="s">
        <v>203</v>
      </c>
      <c r="F146" s="222" t="s">
        <v>204</v>
      </c>
      <c r="G146" s="223" t="s">
        <v>143</v>
      </c>
      <c r="H146" s="224">
        <v>0.90900000000000003</v>
      </c>
      <c r="I146" s="225"/>
      <c r="J146" s="226">
        <f>ROUND(I146*H146,2)</f>
        <v>0</v>
      </c>
      <c r="K146" s="222" t="s">
        <v>144</v>
      </c>
      <c r="L146" s="46"/>
      <c r="M146" s="227" t="s">
        <v>19</v>
      </c>
      <c r="N146" s="228" t="s">
        <v>44</v>
      </c>
      <c r="O146" s="86"/>
      <c r="P146" s="229">
        <f>O146*H146</f>
        <v>0</v>
      </c>
      <c r="Q146" s="229">
        <v>0.25364999999999999</v>
      </c>
      <c r="R146" s="229">
        <f>Q146*H146</f>
        <v>0.23056784999999999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145</v>
      </c>
      <c r="AT146" s="231" t="s">
        <v>140</v>
      </c>
      <c r="AU146" s="231" t="s">
        <v>83</v>
      </c>
      <c r="AY146" s="19" t="s">
        <v>137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81</v>
      </c>
      <c r="BK146" s="232">
        <f>ROUND(I146*H146,2)</f>
        <v>0</v>
      </c>
      <c r="BL146" s="19" t="s">
        <v>145</v>
      </c>
      <c r="BM146" s="231" t="s">
        <v>205</v>
      </c>
    </row>
    <row r="147" s="13" customFormat="1">
      <c r="A147" s="13"/>
      <c r="B147" s="233"/>
      <c r="C147" s="234"/>
      <c r="D147" s="235" t="s">
        <v>147</v>
      </c>
      <c r="E147" s="236" t="s">
        <v>19</v>
      </c>
      <c r="F147" s="237" t="s">
        <v>206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147</v>
      </c>
      <c r="AU147" s="243" t="s">
        <v>83</v>
      </c>
      <c r="AV147" s="13" t="s">
        <v>81</v>
      </c>
      <c r="AW147" s="13" t="s">
        <v>35</v>
      </c>
      <c r="AX147" s="13" t="s">
        <v>73</v>
      </c>
      <c r="AY147" s="243" t="s">
        <v>137</v>
      </c>
    </row>
    <row r="148" s="14" customFormat="1">
      <c r="A148" s="14"/>
      <c r="B148" s="244"/>
      <c r="C148" s="245"/>
      <c r="D148" s="235" t="s">
        <v>147</v>
      </c>
      <c r="E148" s="246" t="s">
        <v>19</v>
      </c>
      <c r="F148" s="247" t="s">
        <v>207</v>
      </c>
      <c r="G148" s="245"/>
      <c r="H148" s="248">
        <v>0.45900000000000002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147</v>
      </c>
      <c r="AU148" s="254" t="s">
        <v>83</v>
      </c>
      <c r="AV148" s="14" t="s">
        <v>83</v>
      </c>
      <c r="AW148" s="14" t="s">
        <v>35</v>
      </c>
      <c r="AX148" s="14" t="s">
        <v>73</v>
      </c>
      <c r="AY148" s="254" t="s">
        <v>137</v>
      </c>
    </row>
    <row r="149" s="14" customFormat="1">
      <c r="A149" s="14"/>
      <c r="B149" s="244"/>
      <c r="C149" s="245"/>
      <c r="D149" s="235" t="s">
        <v>147</v>
      </c>
      <c r="E149" s="246" t="s">
        <v>19</v>
      </c>
      <c r="F149" s="247" t="s">
        <v>208</v>
      </c>
      <c r="G149" s="245"/>
      <c r="H149" s="248">
        <v>0.45000000000000001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147</v>
      </c>
      <c r="AU149" s="254" t="s">
        <v>83</v>
      </c>
      <c r="AV149" s="14" t="s">
        <v>83</v>
      </c>
      <c r="AW149" s="14" t="s">
        <v>35</v>
      </c>
      <c r="AX149" s="14" t="s">
        <v>73</v>
      </c>
      <c r="AY149" s="254" t="s">
        <v>137</v>
      </c>
    </row>
    <row r="150" s="15" customFormat="1">
      <c r="A150" s="15"/>
      <c r="B150" s="265"/>
      <c r="C150" s="266"/>
      <c r="D150" s="235" t="s">
        <v>147</v>
      </c>
      <c r="E150" s="267" t="s">
        <v>19</v>
      </c>
      <c r="F150" s="268" t="s">
        <v>201</v>
      </c>
      <c r="G150" s="266"/>
      <c r="H150" s="269">
        <v>0.90900000000000003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147</v>
      </c>
      <c r="AU150" s="275" t="s">
        <v>83</v>
      </c>
      <c r="AV150" s="15" t="s">
        <v>145</v>
      </c>
      <c r="AW150" s="15" t="s">
        <v>35</v>
      </c>
      <c r="AX150" s="15" t="s">
        <v>81</v>
      </c>
      <c r="AY150" s="275" t="s">
        <v>137</v>
      </c>
    </row>
    <row r="151" s="2" customFormat="1" ht="21.75" customHeight="1">
      <c r="A151" s="40"/>
      <c r="B151" s="41"/>
      <c r="C151" s="220" t="s">
        <v>209</v>
      </c>
      <c r="D151" s="220" t="s">
        <v>140</v>
      </c>
      <c r="E151" s="221" t="s">
        <v>210</v>
      </c>
      <c r="F151" s="222" t="s">
        <v>211</v>
      </c>
      <c r="G151" s="223" t="s">
        <v>212</v>
      </c>
      <c r="H151" s="224">
        <v>23.559999999999999</v>
      </c>
      <c r="I151" s="225"/>
      <c r="J151" s="226">
        <f>ROUND(I151*H151,2)</f>
        <v>0</v>
      </c>
      <c r="K151" s="222" t="s">
        <v>144</v>
      </c>
      <c r="L151" s="46"/>
      <c r="M151" s="227" t="s">
        <v>19</v>
      </c>
      <c r="N151" s="228" t="s">
        <v>44</v>
      </c>
      <c r="O151" s="86"/>
      <c r="P151" s="229">
        <f>O151*H151</f>
        <v>0</v>
      </c>
      <c r="Q151" s="229">
        <v>0.00012999999999999999</v>
      </c>
      <c r="R151" s="229">
        <f>Q151*H151</f>
        <v>0.0030627999999999996</v>
      </c>
      <c r="S151" s="229">
        <v>0</v>
      </c>
      <c r="T151" s="23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1" t="s">
        <v>145</v>
      </c>
      <c r="AT151" s="231" t="s">
        <v>140</v>
      </c>
      <c r="AU151" s="231" t="s">
        <v>83</v>
      </c>
      <c r="AY151" s="19" t="s">
        <v>137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9" t="s">
        <v>81</v>
      </c>
      <c r="BK151" s="232">
        <f>ROUND(I151*H151,2)</f>
        <v>0</v>
      </c>
      <c r="BL151" s="19" t="s">
        <v>145</v>
      </c>
      <c r="BM151" s="231" t="s">
        <v>213</v>
      </c>
    </row>
    <row r="152" s="14" customFormat="1">
      <c r="A152" s="14"/>
      <c r="B152" s="244"/>
      <c r="C152" s="245"/>
      <c r="D152" s="235" t="s">
        <v>147</v>
      </c>
      <c r="E152" s="246" t="s">
        <v>19</v>
      </c>
      <c r="F152" s="247" t="s">
        <v>214</v>
      </c>
      <c r="G152" s="245"/>
      <c r="H152" s="248">
        <v>4.2000000000000002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147</v>
      </c>
      <c r="AU152" s="254" t="s">
        <v>83</v>
      </c>
      <c r="AV152" s="14" t="s">
        <v>83</v>
      </c>
      <c r="AW152" s="14" t="s">
        <v>35</v>
      </c>
      <c r="AX152" s="14" t="s">
        <v>73</v>
      </c>
      <c r="AY152" s="254" t="s">
        <v>137</v>
      </c>
    </row>
    <row r="153" s="14" customFormat="1">
      <c r="A153" s="14"/>
      <c r="B153" s="244"/>
      <c r="C153" s="245"/>
      <c r="D153" s="235" t="s">
        <v>147</v>
      </c>
      <c r="E153" s="246" t="s">
        <v>19</v>
      </c>
      <c r="F153" s="247" t="s">
        <v>214</v>
      </c>
      <c r="G153" s="245"/>
      <c r="H153" s="248">
        <v>4.2000000000000002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147</v>
      </c>
      <c r="AU153" s="254" t="s">
        <v>83</v>
      </c>
      <c r="AV153" s="14" t="s">
        <v>83</v>
      </c>
      <c r="AW153" s="14" t="s">
        <v>35</v>
      </c>
      <c r="AX153" s="14" t="s">
        <v>73</v>
      </c>
      <c r="AY153" s="254" t="s">
        <v>137</v>
      </c>
    </row>
    <row r="154" s="14" customFormat="1">
      <c r="A154" s="14"/>
      <c r="B154" s="244"/>
      <c r="C154" s="245"/>
      <c r="D154" s="235" t="s">
        <v>147</v>
      </c>
      <c r="E154" s="246" t="s">
        <v>19</v>
      </c>
      <c r="F154" s="247" t="s">
        <v>215</v>
      </c>
      <c r="G154" s="245"/>
      <c r="H154" s="248">
        <v>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147</v>
      </c>
      <c r="AU154" s="254" t="s">
        <v>83</v>
      </c>
      <c r="AV154" s="14" t="s">
        <v>83</v>
      </c>
      <c r="AW154" s="14" t="s">
        <v>35</v>
      </c>
      <c r="AX154" s="14" t="s">
        <v>73</v>
      </c>
      <c r="AY154" s="254" t="s">
        <v>137</v>
      </c>
    </row>
    <row r="155" s="14" customFormat="1">
      <c r="A155" s="14"/>
      <c r="B155" s="244"/>
      <c r="C155" s="245"/>
      <c r="D155" s="235" t="s">
        <v>147</v>
      </c>
      <c r="E155" s="246" t="s">
        <v>19</v>
      </c>
      <c r="F155" s="247" t="s">
        <v>216</v>
      </c>
      <c r="G155" s="245"/>
      <c r="H155" s="248">
        <v>5.7599999999999998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147</v>
      </c>
      <c r="AU155" s="254" t="s">
        <v>83</v>
      </c>
      <c r="AV155" s="14" t="s">
        <v>83</v>
      </c>
      <c r="AW155" s="14" t="s">
        <v>35</v>
      </c>
      <c r="AX155" s="14" t="s">
        <v>73</v>
      </c>
      <c r="AY155" s="254" t="s">
        <v>137</v>
      </c>
    </row>
    <row r="156" s="14" customFormat="1">
      <c r="A156" s="14"/>
      <c r="B156" s="244"/>
      <c r="C156" s="245"/>
      <c r="D156" s="235" t="s">
        <v>147</v>
      </c>
      <c r="E156" s="246" t="s">
        <v>19</v>
      </c>
      <c r="F156" s="247" t="s">
        <v>217</v>
      </c>
      <c r="G156" s="245"/>
      <c r="H156" s="248">
        <v>4.4000000000000004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147</v>
      </c>
      <c r="AU156" s="254" t="s">
        <v>83</v>
      </c>
      <c r="AV156" s="14" t="s">
        <v>83</v>
      </c>
      <c r="AW156" s="14" t="s">
        <v>35</v>
      </c>
      <c r="AX156" s="14" t="s">
        <v>73</v>
      </c>
      <c r="AY156" s="254" t="s">
        <v>137</v>
      </c>
    </row>
    <row r="157" s="15" customFormat="1">
      <c r="A157" s="15"/>
      <c r="B157" s="265"/>
      <c r="C157" s="266"/>
      <c r="D157" s="235" t="s">
        <v>147</v>
      </c>
      <c r="E157" s="267" t="s">
        <v>19</v>
      </c>
      <c r="F157" s="268" t="s">
        <v>201</v>
      </c>
      <c r="G157" s="266"/>
      <c r="H157" s="269">
        <v>23.560000000000002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147</v>
      </c>
      <c r="AU157" s="275" t="s">
        <v>83</v>
      </c>
      <c r="AV157" s="15" t="s">
        <v>145</v>
      </c>
      <c r="AW157" s="15" t="s">
        <v>35</v>
      </c>
      <c r="AX157" s="15" t="s">
        <v>81</v>
      </c>
      <c r="AY157" s="275" t="s">
        <v>137</v>
      </c>
    </row>
    <row r="158" s="2" customFormat="1" ht="33" customHeight="1">
      <c r="A158" s="40"/>
      <c r="B158" s="41"/>
      <c r="C158" s="220" t="s">
        <v>218</v>
      </c>
      <c r="D158" s="220" t="s">
        <v>140</v>
      </c>
      <c r="E158" s="221" t="s">
        <v>219</v>
      </c>
      <c r="F158" s="222" t="s">
        <v>220</v>
      </c>
      <c r="G158" s="223" t="s">
        <v>143</v>
      </c>
      <c r="H158" s="224">
        <v>0.75</v>
      </c>
      <c r="I158" s="225"/>
      <c r="J158" s="226">
        <f>ROUND(I158*H158,2)</f>
        <v>0</v>
      </c>
      <c r="K158" s="222" t="s">
        <v>144</v>
      </c>
      <c r="L158" s="46"/>
      <c r="M158" s="227" t="s">
        <v>19</v>
      </c>
      <c r="N158" s="228" t="s">
        <v>44</v>
      </c>
      <c r="O158" s="86"/>
      <c r="P158" s="229">
        <f>O158*H158</f>
        <v>0</v>
      </c>
      <c r="Q158" s="229">
        <v>0.26723000000000002</v>
      </c>
      <c r="R158" s="229">
        <f>Q158*H158</f>
        <v>0.2004225</v>
      </c>
      <c r="S158" s="229">
        <v>0</v>
      </c>
      <c r="T158" s="230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1" t="s">
        <v>145</v>
      </c>
      <c r="AT158" s="231" t="s">
        <v>140</v>
      </c>
      <c r="AU158" s="231" t="s">
        <v>83</v>
      </c>
      <c r="AY158" s="19" t="s">
        <v>137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9" t="s">
        <v>81</v>
      </c>
      <c r="BK158" s="232">
        <f>ROUND(I158*H158,2)</f>
        <v>0</v>
      </c>
      <c r="BL158" s="19" t="s">
        <v>145</v>
      </c>
      <c r="BM158" s="231" t="s">
        <v>221</v>
      </c>
    </row>
    <row r="159" s="13" customFormat="1">
      <c r="A159" s="13"/>
      <c r="B159" s="233"/>
      <c r="C159" s="234"/>
      <c r="D159" s="235" t="s">
        <v>147</v>
      </c>
      <c r="E159" s="236" t="s">
        <v>19</v>
      </c>
      <c r="F159" s="237" t="s">
        <v>198</v>
      </c>
      <c r="G159" s="234"/>
      <c r="H159" s="236" t="s">
        <v>19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147</v>
      </c>
      <c r="AU159" s="243" t="s">
        <v>83</v>
      </c>
      <c r="AV159" s="13" t="s">
        <v>81</v>
      </c>
      <c r="AW159" s="13" t="s">
        <v>35</v>
      </c>
      <c r="AX159" s="13" t="s">
        <v>73</v>
      </c>
      <c r="AY159" s="243" t="s">
        <v>137</v>
      </c>
    </row>
    <row r="160" s="14" customFormat="1">
      <c r="A160" s="14"/>
      <c r="B160" s="244"/>
      <c r="C160" s="245"/>
      <c r="D160" s="235" t="s">
        <v>147</v>
      </c>
      <c r="E160" s="246" t="s">
        <v>19</v>
      </c>
      <c r="F160" s="247" t="s">
        <v>222</v>
      </c>
      <c r="G160" s="245"/>
      <c r="H160" s="248">
        <v>0.75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147</v>
      </c>
      <c r="AU160" s="254" t="s">
        <v>83</v>
      </c>
      <c r="AV160" s="14" t="s">
        <v>83</v>
      </c>
      <c r="AW160" s="14" t="s">
        <v>35</v>
      </c>
      <c r="AX160" s="14" t="s">
        <v>81</v>
      </c>
      <c r="AY160" s="254" t="s">
        <v>137</v>
      </c>
    </row>
    <row r="161" s="12" customFormat="1" ht="22.8" customHeight="1">
      <c r="A161" s="12"/>
      <c r="B161" s="204"/>
      <c r="C161" s="205"/>
      <c r="D161" s="206" t="s">
        <v>72</v>
      </c>
      <c r="E161" s="218" t="s">
        <v>145</v>
      </c>
      <c r="F161" s="218" t="s">
        <v>223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SUM(P162:P189)</f>
        <v>0</v>
      </c>
      <c r="Q161" s="212"/>
      <c r="R161" s="213">
        <f>SUM(R162:R189)</f>
        <v>1.4927052000000001</v>
      </c>
      <c r="S161" s="212"/>
      <c r="T161" s="214">
        <f>SUM(T162:T189)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81</v>
      </c>
      <c r="AT161" s="216" t="s">
        <v>72</v>
      </c>
      <c r="AU161" s="216" t="s">
        <v>81</v>
      </c>
      <c r="AY161" s="215" t="s">
        <v>137</v>
      </c>
      <c r="BK161" s="217">
        <f>SUM(BK162:BK189)</f>
        <v>0</v>
      </c>
    </row>
    <row r="162" s="2" customFormat="1" ht="33" customHeight="1">
      <c r="A162" s="40"/>
      <c r="B162" s="41"/>
      <c r="C162" s="220" t="s">
        <v>224</v>
      </c>
      <c r="D162" s="220" t="s">
        <v>140</v>
      </c>
      <c r="E162" s="221" t="s">
        <v>225</v>
      </c>
      <c r="F162" s="222" t="s">
        <v>226</v>
      </c>
      <c r="G162" s="223" t="s">
        <v>143</v>
      </c>
      <c r="H162" s="224">
        <v>2</v>
      </c>
      <c r="I162" s="225"/>
      <c r="J162" s="226">
        <f>ROUND(I162*H162,2)</f>
        <v>0</v>
      </c>
      <c r="K162" s="222" t="s">
        <v>144</v>
      </c>
      <c r="L162" s="46"/>
      <c r="M162" s="227" t="s">
        <v>19</v>
      </c>
      <c r="N162" s="228" t="s">
        <v>44</v>
      </c>
      <c r="O162" s="86"/>
      <c r="P162" s="229">
        <f>O162*H162</f>
        <v>0</v>
      </c>
      <c r="Q162" s="229">
        <v>0.00088000000000000003</v>
      </c>
      <c r="R162" s="229">
        <f>Q162*H162</f>
        <v>0.0017600000000000001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145</v>
      </c>
      <c r="AT162" s="231" t="s">
        <v>140</v>
      </c>
      <c r="AU162" s="231" t="s">
        <v>83</v>
      </c>
      <c r="AY162" s="19" t="s">
        <v>137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81</v>
      </c>
      <c r="BK162" s="232">
        <f>ROUND(I162*H162,2)</f>
        <v>0</v>
      </c>
      <c r="BL162" s="19" t="s">
        <v>145</v>
      </c>
      <c r="BM162" s="231" t="s">
        <v>227</v>
      </c>
    </row>
    <row r="163" s="13" customFormat="1">
      <c r="A163" s="13"/>
      <c r="B163" s="233"/>
      <c r="C163" s="234"/>
      <c r="D163" s="235" t="s">
        <v>147</v>
      </c>
      <c r="E163" s="236" t="s">
        <v>19</v>
      </c>
      <c r="F163" s="237" t="s">
        <v>228</v>
      </c>
      <c r="G163" s="234"/>
      <c r="H163" s="236" t="s">
        <v>19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147</v>
      </c>
      <c r="AU163" s="243" t="s">
        <v>83</v>
      </c>
      <c r="AV163" s="13" t="s">
        <v>81</v>
      </c>
      <c r="AW163" s="13" t="s">
        <v>35</v>
      </c>
      <c r="AX163" s="13" t="s">
        <v>73</v>
      </c>
      <c r="AY163" s="243" t="s">
        <v>137</v>
      </c>
    </row>
    <row r="164" s="14" customFormat="1">
      <c r="A164" s="14"/>
      <c r="B164" s="244"/>
      <c r="C164" s="245"/>
      <c r="D164" s="235" t="s">
        <v>147</v>
      </c>
      <c r="E164" s="246" t="s">
        <v>19</v>
      </c>
      <c r="F164" s="247" t="s">
        <v>229</v>
      </c>
      <c r="G164" s="245"/>
      <c r="H164" s="248">
        <v>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147</v>
      </c>
      <c r="AU164" s="254" t="s">
        <v>83</v>
      </c>
      <c r="AV164" s="14" t="s">
        <v>83</v>
      </c>
      <c r="AW164" s="14" t="s">
        <v>35</v>
      </c>
      <c r="AX164" s="14" t="s">
        <v>81</v>
      </c>
      <c r="AY164" s="254" t="s">
        <v>137</v>
      </c>
    </row>
    <row r="165" s="2" customFormat="1" ht="33" customHeight="1">
      <c r="A165" s="40"/>
      <c r="B165" s="41"/>
      <c r="C165" s="220" t="s">
        <v>230</v>
      </c>
      <c r="D165" s="220" t="s">
        <v>140</v>
      </c>
      <c r="E165" s="221" t="s">
        <v>231</v>
      </c>
      <c r="F165" s="222" t="s">
        <v>232</v>
      </c>
      <c r="G165" s="223" t="s">
        <v>143</v>
      </c>
      <c r="H165" s="224">
        <v>2</v>
      </c>
      <c r="I165" s="225"/>
      <c r="J165" s="226">
        <f>ROUND(I165*H165,2)</f>
        <v>0</v>
      </c>
      <c r="K165" s="222" t="s">
        <v>144</v>
      </c>
      <c r="L165" s="46"/>
      <c r="M165" s="227" t="s">
        <v>19</v>
      </c>
      <c r="N165" s="228" t="s">
        <v>44</v>
      </c>
      <c r="O165" s="8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145</v>
      </c>
      <c r="AT165" s="231" t="s">
        <v>140</v>
      </c>
      <c r="AU165" s="231" t="s">
        <v>83</v>
      </c>
      <c r="AY165" s="19" t="s">
        <v>137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9" t="s">
        <v>81</v>
      </c>
      <c r="BK165" s="232">
        <f>ROUND(I165*H165,2)</f>
        <v>0</v>
      </c>
      <c r="BL165" s="19" t="s">
        <v>145</v>
      </c>
      <c r="BM165" s="231" t="s">
        <v>233</v>
      </c>
    </row>
    <row r="166" s="13" customFormat="1">
      <c r="A166" s="13"/>
      <c r="B166" s="233"/>
      <c r="C166" s="234"/>
      <c r="D166" s="235" t="s">
        <v>147</v>
      </c>
      <c r="E166" s="236" t="s">
        <v>19</v>
      </c>
      <c r="F166" s="237" t="s">
        <v>228</v>
      </c>
      <c r="G166" s="234"/>
      <c r="H166" s="236" t="s">
        <v>19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147</v>
      </c>
      <c r="AU166" s="243" t="s">
        <v>83</v>
      </c>
      <c r="AV166" s="13" t="s">
        <v>81</v>
      </c>
      <c r="AW166" s="13" t="s">
        <v>35</v>
      </c>
      <c r="AX166" s="13" t="s">
        <v>73</v>
      </c>
      <c r="AY166" s="243" t="s">
        <v>137</v>
      </c>
    </row>
    <row r="167" s="14" customFormat="1">
      <c r="A167" s="14"/>
      <c r="B167" s="244"/>
      <c r="C167" s="245"/>
      <c r="D167" s="235" t="s">
        <v>147</v>
      </c>
      <c r="E167" s="246" t="s">
        <v>19</v>
      </c>
      <c r="F167" s="247" t="s">
        <v>229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147</v>
      </c>
      <c r="AU167" s="254" t="s">
        <v>83</v>
      </c>
      <c r="AV167" s="14" t="s">
        <v>83</v>
      </c>
      <c r="AW167" s="14" t="s">
        <v>35</v>
      </c>
      <c r="AX167" s="14" t="s">
        <v>81</v>
      </c>
      <c r="AY167" s="254" t="s">
        <v>137</v>
      </c>
    </row>
    <row r="168" s="2" customFormat="1" ht="21.75" customHeight="1">
      <c r="A168" s="40"/>
      <c r="B168" s="41"/>
      <c r="C168" s="220" t="s">
        <v>8</v>
      </c>
      <c r="D168" s="220" t="s">
        <v>140</v>
      </c>
      <c r="E168" s="221" t="s">
        <v>234</v>
      </c>
      <c r="F168" s="222" t="s">
        <v>235</v>
      </c>
      <c r="G168" s="223" t="s">
        <v>164</v>
      </c>
      <c r="H168" s="224">
        <v>0.60399999999999998</v>
      </c>
      <c r="I168" s="225"/>
      <c r="J168" s="226">
        <f>ROUND(I168*H168,2)</f>
        <v>0</v>
      </c>
      <c r="K168" s="222" t="s">
        <v>144</v>
      </c>
      <c r="L168" s="46"/>
      <c r="M168" s="227" t="s">
        <v>19</v>
      </c>
      <c r="N168" s="228" t="s">
        <v>44</v>
      </c>
      <c r="O168" s="86"/>
      <c r="P168" s="229">
        <f>O168*H168</f>
        <v>0</v>
      </c>
      <c r="Q168" s="229">
        <v>2.2564500000000001</v>
      </c>
      <c r="R168" s="229">
        <f>Q168*H168</f>
        <v>1.3628958</v>
      </c>
      <c r="S168" s="229">
        <v>0</v>
      </c>
      <c r="T168" s="23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1" t="s">
        <v>145</v>
      </c>
      <c r="AT168" s="231" t="s">
        <v>140</v>
      </c>
      <c r="AU168" s="231" t="s">
        <v>83</v>
      </c>
      <c r="AY168" s="19" t="s">
        <v>137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9" t="s">
        <v>81</v>
      </c>
      <c r="BK168" s="232">
        <f>ROUND(I168*H168,2)</f>
        <v>0</v>
      </c>
      <c r="BL168" s="19" t="s">
        <v>145</v>
      </c>
      <c r="BM168" s="231" t="s">
        <v>236</v>
      </c>
    </row>
    <row r="169" s="13" customFormat="1">
      <c r="A169" s="13"/>
      <c r="B169" s="233"/>
      <c r="C169" s="234"/>
      <c r="D169" s="235" t="s">
        <v>147</v>
      </c>
      <c r="E169" s="236" t="s">
        <v>19</v>
      </c>
      <c r="F169" s="237" t="s">
        <v>237</v>
      </c>
      <c r="G169" s="234"/>
      <c r="H169" s="236" t="s">
        <v>19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147</v>
      </c>
      <c r="AU169" s="243" t="s">
        <v>83</v>
      </c>
      <c r="AV169" s="13" t="s">
        <v>81</v>
      </c>
      <c r="AW169" s="13" t="s">
        <v>35</v>
      </c>
      <c r="AX169" s="13" t="s">
        <v>73</v>
      </c>
      <c r="AY169" s="243" t="s">
        <v>137</v>
      </c>
    </row>
    <row r="170" s="14" customFormat="1">
      <c r="A170" s="14"/>
      <c r="B170" s="244"/>
      <c r="C170" s="245"/>
      <c r="D170" s="235" t="s">
        <v>147</v>
      </c>
      <c r="E170" s="246" t="s">
        <v>19</v>
      </c>
      <c r="F170" s="247" t="s">
        <v>238</v>
      </c>
      <c r="G170" s="245"/>
      <c r="H170" s="248">
        <v>0.60399999999999998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147</v>
      </c>
      <c r="AU170" s="254" t="s">
        <v>83</v>
      </c>
      <c r="AV170" s="14" t="s">
        <v>83</v>
      </c>
      <c r="AW170" s="14" t="s">
        <v>35</v>
      </c>
      <c r="AX170" s="14" t="s">
        <v>81</v>
      </c>
      <c r="AY170" s="254" t="s">
        <v>137</v>
      </c>
    </row>
    <row r="171" s="2" customFormat="1" ht="21.75" customHeight="1">
      <c r="A171" s="40"/>
      <c r="B171" s="41"/>
      <c r="C171" s="220" t="s">
        <v>239</v>
      </c>
      <c r="D171" s="220" t="s">
        <v>140</v>
      </c>
      <c r="E171" s="221" t="s">
        <v>240</v>
      </c>
      <c r="F171" s="222" t="s">
        <v>241</v>
      </c>
      <c r="G171" s="223" t="s">
        <v>143</v>
      </c>
      <c r="H171" s="224">
        <v>4.9550000000000001</v>
      </c>
      <c r="I171" s="225"/>
      <c r="J171" s="226">
        <f>ROUND(I171*H171,2)</f>
        <v>0</v>
      </c>
      <c r="K171" s="222" t="s">
        <v>144</v>
      </c>
      <c r="L171" s="46"/>
      <c r="M171" s="227" t="s">
        <v>19</v>
      </c>
      <c r="N171" s="228" t="s">
        <v>44</v>
      </c>
      <c r="O171" s="86"/>
      <c r="P171" s="229">
        <f>O171*H171</f>
        <v>0</v>
      </c>
      <c r="Q171" s="229">
        <v>0.0057600000000000004</v>
      </c>
      <c r="R171" s="229">
        <f>Q171*H171</f>
        <v>0.028540800000000002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145</v>
      </c>
      <c r="AT171" s="231" t="s">
        <v>140</v>
      </c>
      <c r="AU171" s="231" t="s">
        <v>83</v>
      </c>
      <c r="AY171" s="19" t="s">
        <v>137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9" t="s">
        <v>81</v>
      </c>
      <c r="BK171" s="232">
        <f>ROUND(I171*H171,2)</f>
        <v>0</v>
      </c>
      <c r="BL171" s="19" t="s">
        <v>145</v>
      </c>
      <c r="BM171" s="231" t="s">
        <v>242</v>
      </c>
    </row>
    <row r="172" s="13" customFormat="1">
      <c r="A172" s="13"/>
      <c r="B172" s="233"/>
      <c r="C172" s="234"/>
      <c r="D172" s="235" t="s">
        <v>147</v>
      </c>
      <c r="E172" s="236" t="s">
        <v>19</v>
      </c>
      <c r="F172" s="237" t="s">
        <v>237</v>
      </c>
      <c r="G172" s="234"/>
      <c r="H172" s="236" t="s">
        <v>19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147</v>
      </c>
      <c r="AU172" s="243" t="s">
        <v>83</v>
      </c>
      <c r="AV172" s="13" t="s">
        <v>81</v>
      </c>
      <c r="AW172" s="13" t="s">
        <v>35</v>
      </c>
      <c r="AX172" s="13" t="s">
        <v>73</v>
      </c>
      <c r="AY172" s="243" t="s">
        <v>137</v>
      </c>
    </row>
    <row r="173" s="14" customFormat="1">
      <c r="A173" s="14"/>
      <c r="B173" s="244"/>
      <c r="C173" s="245"/>
      <c r="D173" s="235" t="s">
        <v>147</v>
      </c>
      <c r="E173" s="246" t="s">
        <v>19</v>
      </c>
      <c r="F173" s="247" t="s">
        <v>243</v>
      </c>
      <c r="G173" s="245"/>
      <c r="H173" s="248">
        <v>4.9550000000000001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147</v>
      </c>
      <c r="AU173" s="254" t="s">
        <v>83</v>
      </c>
      <c r="AV173" s="14" t="s">
        <v>83</v>
      </c>
      <c r="AW173" s="14" t="s">
        <v>35</v>
      </c>
      <c r="AX173" s="14" t="s">
        <v>81</v>
      </c>
      <c r="AY173" s="254" t="s">
        <v>137</v>
      </c>
    </row>
    <row r="174" s="2" customFormat="1" ht="21.75" customHeight="1">
      <c r="A174" s="40"/>
      <c r="B174" s="41"/>
      <c r="C174" s="220" t="s">
        <v>244</v>
      </c>
      <c r="D174" s="220" t="s">
        <v>140</v>
      </c>
      <c r="E174" s="221" t="s">
        <v>245</v>
      </c>
      <c r="F174" s="222" t="s">
        <v>246</v>
      </c>
      <c r="G174" s="223" t="s">
        <v>143</v>
      </c>
      <c r="H174" s="224">
        <v>4.9550000000000001</v>
      </c>
      <c r="I174" s="225"/>
      <c r="J174" s="226">
        <f>ROUND(I174*H174,2)</f>
        <v>0</v>
      </c>
      <c r="K174" s="222" t="s">
        <v>144</v>
      </c>
      <c r="L174" s="46"/>
      <c r="M174" s="227" t="s">
        <v>19</v>
      </c>
      <c r="N174" s="228" t="s">
        <v>44</v>
      </c>
      <c r="O174" s="8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145</v>
      </c>
      <c r="AT174" s="231" t="s">
        <v>140</v>
      </c>
      <c r="AU174" s="231" t="s">
        <v>83</v>
      </c>
      <c r="AY174" s="19" t="s">
        <v>137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9" t="s">
        <v>81</v>
      </c>
      <c r="BK174" s="232">
        <f>ROUND(I174*H174,2)</f>
        <v>0</v>
      </c>
      <c r="BL174" s="19" t="s">
        <v>145</v>
      </c>
      <c r="BM174" s="231" t="s">
        <v>247</v>
      </c>
    </row>
    <row r="175" s="13" customFormat="1">
      <c r="A175" s="13"/>
      <c r="B175" s="233"/>
      <c r="C175" s="234"/>
      <c r="D175" s="235" t="s">
        <v>147</v>
      </c>
      <c r="E175" s="236" t="s">
        <v>19</v>
      </c>
      <c r="F175" s="237" t="s">
        <v>237</v>
      </c>
      <c r="G175" s="234"/>
      <c r="H175" s="236" t="s">
        <v>19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147</v>
      </c>
      <c r="AU175" s="243" t="s">
        <v>83</v>
      </c>
      <c r="AV175" s="13" t="s">
        <v>81</v>
      </c>
      <c r="AW175" s="13" t="s">
        <v>35</v>
      </c>
      <c r="AX175" s="13" t="s">
        <v>73</v>
      </c>
      <c r="AY175" s="243" t="s">
        <v>137</v>
      </c>
    </row>
    <row r="176" s="14" customFormat="1">
      <c r="A176" s="14"/>
      <c r="B176" s="244"/>
      <c r="C176" s="245"/>
      <c r="D176" s="235" t="s">
        <v>147</v>
      </c>
      <c r="E176" s="246" t="s">
        <v>19</v>
      </c>
      <c r="F176" s="247" t="s">
        <v>243</v>
      </c>
      <c r="G176" s="245"/>
      <c r="H176" s="248">
        <v>4.9550000000000001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147</v>
      </c>
      <c r="AU176" s="254" t="s">
        <v>83</v>
      </c>
      <c r="AV176" s="14" t="s">
        <v>83</v>
      </c>
      <c r="AW176" s="14" t="s">
        <v>35</v>
      </c>
      <c r="AX176" s="14" t="s">
        <v>81</v>
      </c>
      <c r="AY176" s="254" t="s">
        <v>137</v>
      </c>
    </row>
    <row r="177" s="2" customFormat="1" ht="21.75" customHeight="1">
      <c r="A177" s="40"/>
      <c r="B177" s="41"/>
      <c r="C177" s="220" t="s">
        <v>248</v>
      </c>
      <c r="D177" s="220" t="s">
        <v>140</v>
      </c>
      <c r="E177" s="221" t="s">
        <v>249</v>
      </c>
      <c r="F177" s="222" t="s">
        <v>250</v>
      </c>
      <c r="G177" s="223" t="s">
        <v>170</v>
      </c>
      <c r="H177" s="224">
        <v>0.059999999999999998</v>
      </c>
      <c r="I177" s="225"/>
      <c r="J177" s="226">
        <f>ROUND(I177*H177,2)</f>
        <v>0</v>
      </c>
      <c r="K177" s="222" t="s">
        <v>144</v>
      </c>
      <c r="L177" s="46"/>
      <c r="M177" s="227" t="s">
        <v>19</v>
      </c>
      <c r="N177" s="228" t="s">
        <v>44</v>
      </c>
      <c r="O177" s="86"/>
      <c r="P177" s="229">
        <f>O177*H177</f>
        <v>0</v>
      </c>
      <c r="Q177" s="229">
        <v>1.0525599999999999</v>
      </c>
      <c r="R177" s="229">
        <f>Q177*H177</f>
        <v>0.06315359999999999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145</v>
      </c>
      <c r="AT177" s="231" t="s">
        <v>140</v>
      </c>
      <c r="AU177" s="231" t="s">
        <v>83</v>
      </c>
      <c r="AY177" s="19" t="s">
        <v>137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81</v>
      </c>
      <c r="BK177" s="232">
        <f>ROUND(I177*H177,2)</f>
        <v>0</v>
      </c>
      <c r="BL177" s="19" t="s">
        <v>145</v>
      </c>
      <c r="BM177" s="231" t="s">
        <v>251</v>
      </c>
    </row>
    <row r="178" s="13" customFormat="1">
      <c r="A178" s="13"/>
      <c r="B178" s="233"/>
      <c r="C178" s="234"/>
      <c r="D178" s="235" t="s">
        <v>147</v>
      </c>
      <c r="E178" s="236" t="s">
        <v>19</v>
      </c>
      <c r="F178" s="237" t="s">
        <v>148</v>
      </c>
      <c r="G178" s="234"/>
      <c r="H178" s="236" t="s">
        <v>19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147</v>
      </c>
      <c r="AU178" s="243" t="s">
        <v>83</v>
      </c>
      <c r="AV178" s="13" t="s">
        <v>81</v>
      </c>
      <c r="AW178" s="13" t="s">
        <v>35</v>
      </c>
      <c r="AX178" s="13" t="s">
        <v>73</v>
      </c>
      <c r="AY178" s="243" t="s">
        <v>137</v>
      </c>
    </row>
    <row r="179" s="13" customFormat="1">
      <c r="A179" s="13"/>
      <c r="B179" s="233"/>
      <c r="C179" s="234"/>
      <c r="D179" s="235" t="s">
        <v>147</v>
      </c>
      <c r="E179" s="236" t="s">
        <v>19</v>
      </c>
      <c r="F179" s="237" t="s">
        <v>252</v>
      </c>
      <c r="G179" s="234"/>
      <c r="H179" s="236" t="s">
        <v>19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147</v>
      </c>
      <c r="AU179" s="243" t="s">
        <v>83</v>
      </c>
      <c r="AV179" s="13" t="s">
        <v>81</v>
      </c>
      <c r="AW179" s="13" t="s">
        <v>35</v>
      </c>
      <c r="AX179" s="13" t="s">
        <v>73</v>
      </c>
      <c r="AY179" s="243" t="s">
        <v>137</v>
      </c>
    </row>
    <row r="180" s="14" customFormat="1">
      <c r="A180" s="14"/>
      <c r="B180" s="244"/>
      <c r="C180" s="245"/>
      <c r="D180" s="235" t="s">
        <v>147</v>
      </c>
      <c r="E180" s="246" t="s">
        <v>19</v>
      </c>
      <c r="F180" s="247" t="s">
        <v>253</v>
      </c>
      <c r="G180" s="245"/>
      <c r="H180" s="248">
        <v>0.037999999999999999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147</v>
      </c>
      <c r="AU180" s="254" t="s">
        <v>83</v>
      </c>
      <c r="AV180" s="14" t="s">
        <v>83</v>
      </c>
      <c r="AW180" s="14" t="s">
        <v>35</v>
      </c>
      <c r="AX180" s="14" t="s">
        <v>73</v>
      </c>
      <c r="AY180" s="254" t="s">
        <v>137</v>
      </c>
    </row>
    <row r="181" s="13" customFormat="1">
      <c r="A181" s="13"/>
      <c r="B181" s="233"/>
      <c r="C181" s="234"/>
      <c r="D181" s="235" t="s">
        <v>147</v>
      </c>
      <c r="E181" s="236" t="s">
        <v>19</v>
      </c>
      <c r="F181" s="237" t="s">
        <v>254</v>
      </c>
      <c r="G181" s="234"/>
      <c r="H181" s="236" t="s">
        <v>19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147</v>
      </c>
      <c r="AU181" s="243" t="s">
        <v>83</v>
      </c>
      <c r="AV181" s="13" t="s">
        <v>81</v>
      </c>
      <c r="AW181" s="13" t="s">
        <v>35</v>
      </c>
      <c r="AX181" s="13" t="s">
        <v>73</v>
      </c>
      <c r="AY181" s="243" t="s">
        <v>137</v>
      </c>
    </row>
    <row r="182" s="14" customFormat="1">
      <c r="A182" s="14"/>
      <c r="B182" s="244"/>
      <c r="C182" s="245"/>
      <c r="D182" s="235" t="s">
        <v>147</v>
      </c>
      <c r="E182" s="246" t="s">
        <v>19</v>
      </c>
      <c r="F182" s="247" t="s">
        <v>255</v>
      </c>
      <c r="G182" s="245"/>
      <c r="H182" s="248">
        <v>0.021999999999999999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147</v>
      </c>
      <c r="AU182" s="254" t="s">
        <v>83</v>
      </c>
      <c r="AV182" s="14" t="s">
        <v>83</v>
      </c>
      <c r="AW182" s="14" t="s">
        <v>35</v>
      </c>
      <c r="AX182" s="14" t="s">
        <v>73</v>
      </c>
      <c r="AY182" s="254" t="s">
        <v>137</v>
      </c>
    </row>
    <row r="183" s="15" customFormat="1">
      <c r="A183" s="15"/>
      <c r="B183" s="265"/>
      <c r="C183" s="266"/>
      <c r="D183" s="235" t="s">
        <v>147</v>
      </c>
      <c r="E183" s="267" t="s">
        <v>19</v>
      </c>
      <c r="F183" s="268" t="s">
        <v>201</v>
      </c>
      <c r="G183" s="266"/>
      <c r="H183" s="269">
        <v>0.059999999999999998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147</v>
      </c>
      <c r="AU183" s="275" t="s">
        <v>83</v>
      </c>
      <c r="AV183" s="15" t="s">
        <v>145</v>
      </c>
      <c r="AW183" s="15" t="s">
        <v>35</v>
      </c>
      <c r="AX183" s="15" t="s">
        <v>81</v>
      </c>
      <c r="AY183" s="275" t="s">
        <v>137</v>
      </c>
    </row>
    <row r="184" s="2" customFormat="1" ht="33" customHeight="1">
      <c r="A184" s="40"/>
      <c r="B184" s="41"/>
      <c r="C184" s="220" t="s">
        <v>256</v>
      </c>
      <c r="D184" s="220" t="s">
        <v>140</v>
      </c>
      <c r="E184" s="221" t="s">
        <v>257</v>
      </c>
      <c r="F184" s="222" t="s">
        <v>258</v>
      </c>
      <c r="G184" s="223" t="s">
        <v>152</v>
      </c>
      <c r="H184" s="224">
        <v>2</v>
      </c>
      <c r="I184" s="225"/>
      <c r="J184" s="226">
        <f>ROUND(I184*H184,2)</f>
        <v>0</v>
      </c>
      <c r="K184" s="222" t="s">
        <v>144</v>
      </c>
      <c r="L184" s="46"/>
      <c r="M184" s="227" t="s">
        <v>19</v>
      </c>
      <c r="N184" s="228" t="s">
        <v>44</v>
      </c>
      <c r="O184" s="86"/>
      <c r="P184" s="229">
        <f>O184*H184</f>
        <v>0</v>
      </c>
      <c r="Q184" s="229">
        <v>0.0035999999999999999</v>
      </c>
      <c r="R184" s="229">
        <f>Q184*H184</f>
        <v>0.0071999999999999998</v>
      </c>
      <c r="S184" s="229">
        <v>0</v>
      </c>
      <c r="T184" s="23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1" t="s">
        <v>145</v>
      </c>
      <c r="AT184" s="231" t="s">
        <v>140</v>
      </c>
      <c r="AU184" s="231" t="s">
        <v>83</v>
      </c>
      <c r="AY184" s="19" t="s">
        <v>137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9" t="s">
        <v>81</v>
      </c>
      <c r="BK184" s="232">
        <f>ROUND(I184*H184,2)</f>
        <v>0</v>
      </c>
      <c r="BL184" s="19" t="s">
        <v>145</v>
      </c>
      <c r="BM184" s="231" t="s">
        <v>259</v>
      </c>
    </row>
    <row r="185" s="13" customFormat="1">
      <c r="A185" s="13"/>
      <c r="B185" s="233"/>
      <c r="C185" s="234"/>
      <c r="D185" s="235" t="s">
        <v>147</v>
      </c>
      <c r="E185" s="236" t="s">
        <v>19</v>
      </c>
      <c r="F185" s="237" t="s">
        <v>260</v>
      </c>
      <c r="G185" s="234"/>
      <c r="H185" s="236" t="s">
        <v>19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147</v>
      </c>
      <c r="AU185" s="243" t="s">
        <v>83</v>
      </c>
      <c r="AV185" s="13" t="s">
        <v>81</v>
      </c>
      <c r="AW185" s="13" t="s">
        <v>35</v>
      </c>
      <c r="AX185" s="13" t="s">
        <v>73</v>
      </c>
      <c r="AY185" s="243" t="s">
        <v>137</v>
      </c>
    </row>
    <row r="186" s="14" customFormat="1">
      <c r="A186" s="14"/>
      <c r="B186" s="244"/>
      <c r="C186" s="245"/>
      <c r="D186" s="235" t="s">
        <v>147</v>
      </c>
      <c r="E186" s="246" t="s">
        <v>19</v>
      </c>
      <c r="F186" s="247" t="s">
        <v>261</v>
      </c>
      <c r="G186" s="245"/>
      <c r="H186" s="248">
        <v>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147</v>
      </c>
      <c r="AU186" s="254" t="s">
        <v>83</v>
      </c>
      <c r="AV186" s="14" t="s">
        <v>83</v>
      </c>
      <c r="AW186" s="14" t="s">
        <v>35</v>
      </c>
      <c r="AX186" s="14" t="s">
        <v>81</v>
      </c>
      <c r="AY186" s="254" t="s">
        <v>137</v>
      </c>
    </row>
    <row r="187" s="2" customFormat="1" ht="21.75" customHeight="1">
      <c r="A187" s="40"/>
      <c r="B187" s="41"/>
      <c r="C187" s="255" t="s">
        <v>262</v>
      </c>
      <c r="D187" s="255" t="s">
        <v>157</v>
      </c>
      <c r="E187" s="256" t="s">
        <v>263</v>
      </c>
      <c r="F187" s="257" t="s">
        <v>264</v>
      </c>
      <c r="G187" s="258" t="s">
        <v>212</v>
      </c>
      <c r="H187" s="259">
        <v>1.7</v>
      </c>
      <c r="I187" s="260"/>
      <c r="J187" s="261">
        <f>ROUND(I187*H187,2)</f>
        <v>0</v>
      </c>
      <c r="K187" s="257" t="s">
        <v>144</v>
      </c>
      <c r="L187" s="262"/>
      <c r="M187" s="263" t="s">
        <v>19</v>
      </c>
      <c r="N187" s="264" t="s">
        <v>44</v>
      </c>
      <c r="O187" s="86"/>
      <c r="P187" s="229">
        <f>O187*H187</f>
        <v>0</v>
      </c>
      <c r="Q187" s="229">
        <v>0.017149999999999999</v>
      </c>
      <c r="R187" s="229">
        <f>Q187*H187</f>
        <v>0.029154999999999997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160</v>
      </c>
      <c r="AT187" s="231" t="s">
        <v>157</v>
      </c>
      <c r="AU187" s="231" t="s">
        <v>83</v>
      </c>
      <c r="AY187" s="19" t="s">
        <v>137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9" t="s">
        <v>81</v>
      </c>
      <c r="BK187" s="232">
        <f>ROUND(I187*H187,2)</f>
        <v>0</v>
      </c>
      <c r="BL187" s="19" t="s">
        <v>145</v>
      </c>
      <c r="BM187" s="231" t="s">
        <v>265</v>
      </c>
    </row>
    <row r="188" s="13" customFormat="1">
      <c r="A188" s="13"/>
      <c r="B188" s="233"/>
      <c r="C188" s="234"/>
      <c r="D188" s="235" t="s">
        <v>147</v>
      </c>
      <c r="E188" s="236" t="s">
        <v>19</v>
      </c>
      <c r="F188" s="237" t="s">
        <v>260</v>
      </c>
      <c r="G188" s="234"/>
      <c r="H188" s="236" t="s">
        <v>19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147</v>
      </c>
      <c r="AU188" s="243" t="s">
        <v>83</v>
      </c>
      <c r="AV188" s="13" t="s">
        <v>81</v>
      </c>
      <c r="AW188" s="13" t="s">
        <v>35</v>
      </c>
      <c r="AX188" s="13" t="s">
        <v>73</v>
      </c>
      <c r="AY188" s="243" t="s">
        <v>137</v>
      </c>
    </row>
    <row r="189" s="14" customFormat="1">
      <c r="A189" s="14"/>
      <c r="B189" s="244"/>
      <c r="C189" s="245"/>
      <c r="D189" s="235" t="s">
        <v>147</v>
      </c>
      <c r="E189" s="246" t="s">
        <v>19</v>
      </c>
      <c r="F189" s="247" t="s">
        <v>266</v>
      </c>
      <c r="G189" s="245"/>
      <c r="H189" s="248">
        <v>1.7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147</v>
      </c>
      <c r="AU189" s="254" t="s">
        <v>83</v>
      </c>
      <c r="AV189" s="14" t="s">
        <v>83</v>
      </c>
      <c r="AW189" s="14" t="s">
        <v>35</v>
      </c>
      <c r="AX189" s="14" t="s">
        <v>81</v>
      </c>
      <c r="AY189" s="254" t="s">
        <v>137</v>
      </c>
    </row>
    <row r="190" s="12" customFormat="1" ht="22.8" customHeight="1">
      <c r="A190" s="12"/>
      <c r="B190" s="204"/>
      <c r="C190" s="205"/>
      <c r="D190" s="206" t="s">
        <v>72</v>
      </c>
      <c r="E190" s="218" t="s">
        <v>175</v>
      </c>
      <c r="F190" s="218" t="s">
        <v>267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SUM(P191:P519)</f>
        <v>0</v>
      </c>
      <c r="Q190" s="212"/>
      <c r="R190" s="213">
        <f>SUM(R191:R519)</f>
        <v>66.298050249999989</v>
      </c>
      <c r="S190" s="212"/>
      <c r="T190" s="214">
        <f>SUM(T191:T519)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5" t="s">
        <v>81</v>
      </c>
      <c r="AT190" s="216" t="s">
        <v>72</v>
      </c>
      <c r="AU190" s="216" t="s">
        <v>81</v>
      </c>
      <c r="AY190" s="215" t="s">
        <v>137</v>
      </c>
      <c r="BK190" s="217">
        <f>SUM(BK191:BK519)</f>
        <v>0</v>
      </c>
    </row>
    <row r="191" s="2" customFormat="1" ht="21.75" customHeight="1">
      <c r="A191" s="40"/>
      <c r="B191" s="41"/>
      <c r="C191" s="220" t="s">
        <v>7</v>
      </c>
      <c r="D191" s="220" t="s">
        <v>140</v>
      </c>
      <c r="E191" s="221" t="s">
        <v>268</v>
      </c>
      <c r="F191" s="222" t="s">
        <v>269</v>
      </c>
      <c r="G191" s="223" t="s">
        <v>143</v>
      </c>
      <c r="H191" s="224">
        <v>42.109999999999999</v>
      </c>
      <c r="I191" s="225"/>
      <c r="J191" s="226">
        <f>ROUND(I191*H191,2)</f>
        <v>0</v>
      </c>
      <c r="K191" s="222" t="s">
        <v>144</v>
      </c>
      <c r="L191" s="46"/>
      <c r="M191" s="227" t="s">
        <v>19</v>
      </c>
      <c r="N191" s="228" t="s">
        <v>44</v>
      </c>
      <c r="O191" s="86"/>
      <c r="P191" s="229">
        <f>O191*H191</f>
        <v>0</v>
      </c>
      <c r="Q191" s="229">
        <v>0.0073499999999999998</v>
      </c>
      <c r="R191" s="229">
        <f>Q191*H191</f>
        <v>0.30950849999999996</v>
      </c>
      <c r="S191" s="229">
        <v>0</v>
      </c>
      <c r="T191" s="23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1" t="s">
        <v>145</v>
      </c>
      <c r="AT191" s="231" t="s">
        <v>140</v>
      </c>
      <c r="AU191" s="231" t="s">
        <v>83</v>
      </c>
      <c r="AY191" s="19" t="s">
        <v>137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9" t="s">
        <v>81</v>
      </c>
      <c r="BK191" s="232">
        <f>ROUND(I191*H191,2)</f>
        <v>0</v>
      </c>
      <c r="BL191" s="19" t="s">
        <v>145</v>
      </c>
      <c r="BM191" s="231" t="s">
        <v>270</v>
      </c>
    </row>
    <row r="192" s="13" customFormat="1">
      <c r="A192" s="13"/>
      <c r="B192" s="233"/>
      <c r="C192" s="234"/>
      <c r="D192" s="235" t="s">
        <v>147</v>
      </c>
      <c r="E192" s="236" t="s">
        <v>19</v>
      </c>
      <c r="F192" s="237" t="s">
        <v>172</v>
      </c>
      <c r="G192" s="234"/>
      <c r="H192" s="236" t="s">
        <v>19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147</v>
      </c>
      <c r="AU192" s="243" t="s">
        <v>83</v>
      </c>
      <c r="AV192" s="13" t="s">
        <v>81</v>
      </c>
      <c r="AW192" s="13" t="s">
        <v>35</v>
      </c>
      <c r="AX192" s="13" t="s">
        <v>73</v>
      </c>
      <c r="AY192" s="243" t="s">
        <v>137</v>
      </c>
    </row>
    <row r="193" s="14" customFormat="1">
      <c r="A193" s="14"/>
      <c r="B193" s="244"/>
      <c r="C193" s="245"/>
      <c r="D193" s="235" t="s">
        <v>147</v>
      </c>
      <c r="E193" s="246" t="s">
        <v>19</v>
      </c>
      <c r="F193" s="247" t="s">
        <v>271</v>
      </c>
      <c r="G193" s="245"/>
      <c r="H193" s="248">
        <v>34.75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147</v>
      </c>
      <c r="AU193" s="254" t="s">
        <v>83</v>
      </c>
      <c r="AV193" s="14" t="s">
        <v>83</v>
      </c>
      <c r="AW193" s="14" t="s">
        <v>35</v>
      </c>
      <c r="AX193" s="14" t="s">
        <v>73</v>
      </c>
      <c r="AY193" s="254" t="s">
        <v>137</v>
      </c>
    </row>
    <row r="194" s="13" customFormat="1">
      <c r="A194" s="13"/>
      <c r="B194" s="233"/>
      <c r="C194" s="234"/>
      <c r="D194" s="235" t="s">
        <v>147</v>
      </c>
      <c r="E194" s="236" t="s">
        <v>19</v>
      </c>
      <c r="F194" s="237" t="s">
        <v>272</v>
      </c>
      <c r="G194" s="234"/>
      <c r="H194" s="236" t="s">
        <v>19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147</v>
      </c>
      <c r="AU194" s="243" t="s">
        <v>83</v>
      </c>
      <c r="AV194" s="13" t="s">
        <v>81</v>
      </c>
      <c r="AW194" s="13" t="s">
        <v>35</v>
      </c>
      <c r="AX194" s="13" t="s">
        <v>73</v>
      </c>
      <c r="AY194" s="243" t="s">
        <v>137</v>
      </c>
    </row>
    <row r="195" s="14" customFormat="1">
      <c r="A195" s="14"/>
      <c r="B195" s="244"/>
      <c r="C195" s="245"/>
      <c r="D195" s="235" t="s">
        <v>147</v>
      </c>
      <c r="E195" s="246" t="s">
        <v>19</v>
      </c>
      <c r="F195" s="247" t="s">
        <v>273</v>
      </c>
      <c r="G195" s="245"/>
      <c r="H195" s="248">
        <v>3.5299999999999998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147</v>
      </c>
      <c r="AU195" s="254" t="s">
        <v>83</v>
      </c>
      <c r="AV195" s="14" t="s">
        <v>83</v>
      </c>
      <c r="AW195" s="14" t="s">
        <v>35</v>
      </c>
      <c r="AX195" s="14" t="s">
        <v>73</v>
      </c>
      <c r="AY195" s="254" t="s">
        <v>137</v>
      </c>
    </row>
    <row r="196" s="13" customFormat="1">
      <c r="A196" s="13"/>
      <c r="B196" s="233"/>
      <c r="C196" s="234"/>
      <c r="D196" s="235" t="s">
        <v>147</v>
      </c>
      <c r="E196" s="236" t="s">
        <v>19</v>
      </c>
      <c r="F196" s="237" t="s">
        <v>194</v>
      </c>
      <c r="G196" s="234"/>
      <c r="H196" s="236" t="s">
        <v>19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147</v>
      </c>
      <c r="AU196" s="243" t="s">
        <v>83</v>
      </c>
      <c r="AV196" s="13" t="s">
        <v>81</v>
      </c>
      <c r="AW196" s="13" t="s">
        <v>35</v>
      </c>
      <c r="AX196" s="13" t="s">
        <v>73</v>
      </c>
      <c r="AY196" s="243" t="s">
        <v>137</v>
      </c>
    </row>
    <row r="197" s="14" customFormat="1">
      <c r="A197" s="14"/>
      <c r="B197" s="244"/>
      <c r="C197" s="245"/>
      <c r="D197" s="235" t="s">
        <v>147</v>
      </c>
      <c r="E197" s="246" t="s">
        <v>19</v>
      </c>
      <c r="F197" s="247" t="s">
        <v>274</v>
      </c>
      <c r="G197" s="245"/>
      <c r="H197" s="248">
        <v>3.8300000000000001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147</v>
      </c>
      <c r="AU197" s="254" t="s">
        <v>83</v>
      </c>
      <c r="AV197" s="14" t="s">
        <v>83</v>
      </c>
      <c r="AW197" s="14" t="s">
        <v>35</v>
      </c>
      <c r="AX197" s="14" t="s">
        <v>73</v>
      </c>
      <c r="AY197" s="254" t="s">
        <v>137</v>
      </c>
    </row>
    <row r="198" s="15" customFormat="1">
      <c r="A198" s="15"/>
      <c r="B198" s="265"/>
      <c r="C198" s="266"/>
      <c r="D198" s="235" t="s">
        <v>147</v>
      </c>
      <c r="E198" s="267" t="s">
        <v>19</v>
      </c>
      <c r="F198" s="268" t="s">
        <v>201</v>
      </c>
      <c r="G198" s="266"/>
      <c r="H198" s="269">
        <v>42.109999999999999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5" t="s">
        <v>147</v>
      </c>
      <c r="AU198" s="275" t="s">
        <v>83</v>
      </c>
      <c r="AV198" s="15" t="s">
        <v>145</v>
      </c>
      <c r="AW198" s="15" t="s">
        <v>35</v>
      </c>
      <c r="AX198" s="15" t="s">
        <v>81</v>
      </c>
      <c r="AY198" s="275" t="s">
        <v>137</v>
      </c>
    </row>
    <row r="199" s="2" customFormat="1" ht="21.75" customHeight="1">
      <c r="A199" s="40"/>
      <c r="B199" s="41"/>
      <c r="C199" s="220" t="s">
        <v>275</v>
      </c>
      <c r="D199" s="220" t="s">
        <v>140</v>
      </c>
      <c r="E199" s="221" t="s">
        <v>276</v>
      </c>
      <c r="F199" s="222" t="s">
        <v>277</v>
      </c>
      <c r="G199" s="223" t="s">
        <v>143</v>
      </c>
      <c r="H199" s="224">
        <v>42.109999999999999</v>
      </c>
      <c r="I199" s="225"/>
      <c r="J199" s="226">
        <f>ROUND(I199*H199,2)</f>
        <v>0</v>
      </c>
      <c r="K199" s="222" t="s">
        <v>144</v>
      </c>
      <c r="L199" s="46"/>
      <c r="M199" s="227" t="s">
        <v>19</v>
      </c>
      <c r="N199" s="228" t="s">
        <v>44</v>
      </c>
      <c r="O199" s="86"/>
      <c r="P199" s="229">
        <f>O199*H199</f>
        <v>0</v>
      </c>
      <c r="Q199" s="229">
        <v>0.00025999999999999998</v>
      </c>
      <c r="R199" s="229">
        <f>Q199*H199</f>
        <v>0.010948599999999999</v>
      </c>
      <c r="S199" s="229">
        <v>0</v>
      </c>
      <c r="T199" s="23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1" t="s">
        <v>145</v>
      </c>
      <c r="AT199" s="231" t="s">
        <v>140</v>
      </c>
      <c r="AU199" s="231" t="s">
        <v>83</v>
      </c>
      <c r="AY199" s="19" t="s">
        <v>137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9" t="s">
        <v>81</v>
      </c>
      <c r="BK199" s="232">
        <f>ROUND(I199*H199,2)</f>
        <v>0</v>
      </c>
      <c r="BL199" s="19" t="s">
        <v>145</v>
      </c>
      <c r="BM199" s="231" t="s">
        <v>278</v>
      </c>
    </row>
    <row r="200" s="13" customFormat="1">
      <c r="A200" s="13"/>
      <c r="B200" s="233"/>
      <c r="C200" s="234"/>
      <c r="D200" s="235" t="s">
        <v>147</v>
      </c>
      <c r="E200" s="236" t="s">
        <v>19</v>
      </c>
      <c r="F200" s="237" t="s">
        <v>172</v>
      </c>
      <c r="G200" s="234"/>
      <c r="H200" s="236" t="s">
        <v>19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147</v>
      </c>
      <c r="AU200" s="243" t="s">
        <v>83</v>
      </c>
      <c r="AV200" s="13" t="s">
        <v>81</v>
      </c>
      <c r="AW200" s="13" t="s">
        <v>35</v>
      </c>
      <c r="AX200" s="13" t="s">
        <v>73</v>
      </c>
      <c r="AY200" s="243" t="s">
        <v>137</v>
      </c>
    </row>
    <row r="201" s="14" customFormat="1">
      <c r="A201" s="14"/>
      <c r="B201" s="244"/>
      <c r="C201" s="245"/>
      <c r="D201" s="235" t="s">
        <v>147</v>
      </c>
      <c r="E201" s="246" t="s">
        <v>19</v>
      </c>
      <c r="F201" s="247" t="s">
        <v>271</v>
      </c>
      <c r="G201" s="245"/>
      <c r="H201" s="248">
        <v>34.75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147</v>
      </c>
      <c r="AU201" s="254" t="s">
        <v>83</v>
      </c>
      <c r="AV201" s="14" t="s">
        <v>83</v>
      </c>
      <c r="AW201" s="14" t="s">
        <v>35</v>
      </c>
      <c r="AX201" s="14" t="s">
        <v>73</v>
      </c>
      <c r="AY201" s="254" t="s">
        <v>137</v>
      </c>
    </row>
    <row r="202" s="13" customFormat="1">
      <c r="A202" s="13"/>
      <c r="B202" s="233"/>
      <c r="C202" s="234"/>
      <c r="D202" s="235" t="s">
        <v>147</v>
      </c>
      <c r="E202" s="236" t="s">
        <v>19</v>
      </c>
      <c r="F202" s="237" t="s">
        <v>272</v>
      </c>
      <c r="G202" s="234"/>
      <c r="H202" s="236" t="s">
        <v>19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147</v>
      </c>
      <c r="AU202" s="243" t="s">
        <v>83</v>
      </c>
      <c r="AV202" s="13" t="s">
        <v>81</v>
      </c>
      <c r="AW202" s="13" t="s">
        <v>35</v>
      </c>
      <c r="AX202" s="13" t="s">
        <v>73</v>
      </c>
      <c r="AY202" s="243" t="s">
        <v>137</v>
      </c>
    </row>
    <row r="203" s="14" customFormat="1">
      <c r="A203" s="14"/>
      <c r="B203" s="244"/>
      <c r="C203" s="245"/>
      <c r="D203" s="235" t="s">
        <v>147</v>
      </c>
      <c r="E203" s="246" t="s">
        <v>19</v>
      </c>
      <c r="F203" s="247" t="s">
        <v>273</v>
      </c>
      <c r="G203" s="245"/>
      <c r="H203" s="248">
        <v>3.5299999999999998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147</v>
      </c>
      <c r="AU203" s="254" t="s">
        <v>83</v>
      </c>
      <c r="AV203" s="14" t="s">
        <v>83</v>
      </c>
      <c r="AW203" s="14" t="s">
        <v>35</v>
      </c>
      <c r="AX203" s="14" t="s">
        <v>73</v>
      </c>
      <c r="AY203" s="254" t="s">
        <v>137</v>
      </c>
    </row>
    <row r="204" s="13" customFormat="1">
      <c r="A204" s="13"/>
      <c r="B204" s="233"/>
      <c r="C204" s="234"/>
      <c r="D204" s="235" t="s">
        <v>147</v>
      </c>
      <c r="E204" s="236" t="s">
        <v>19</v>
      </c>
      <c r="F204" s="237" t="s">
        <v>194</v>
      </c>
      <c r="G204" s="234"/>
      <c r="H204" s="236" t="s">
        <v>19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147</v>
      </c>
      <c r="AU204" s="243" t="s">
        <v>83</v>
      </c>
      <c r="AV204" s="13" t="s">
        <v>81</v>
      </c>
      <c r="AW204" s="13" t="s">
        <v>35</v>
      </c>
      <c r="AX204" s="13" t="s">
        <v>73</v>
      </c>
      <c r="AY204" s="243" t="s">
        <v>137</v>
      </c>
    </row>
    <row r="205" s="14" customFormat="1">
      <c r="A205" s="14"/>
      <c r="B205" s="244"/>
      <c r="C205" s="245"/>
      <c r="D205" s="235" t="s">
        <v>147</v>
      </c>
      <c r="E205" s="246" t="s">
        <v>19</v>
      </c>
      <c r="F205" s="247" t="s">
        <v>274</v>
      </c>
      <c r="G205" s="245"/>
      <c r="H205" s="248">
        <v>3.8300000000000001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147</v>
      </c>
      <c r="AU205" s="254" t="s">
        <v>83</v>
      </c>
      <c r="AV205" s="14" t="s">
        <v>83</v>
      </c>
      <c r="AW205" s="14" t="s">
        <v>35</v>
      </c>
      <c r="AX205" s="14" t="s">
        <v>73</v>
      </c>
      <c r="AY205" s="254" t="s">
        <v>137</v>
      </c>
    </row>
    <row r="206" s="15" customFormat="1">
      <c r="A206" s="15"/>
      <c r="B206" s="265"/>
      <c r="C206" s="266"/>
      <c r="D206" s="235" t="s">
        <v>147</v>
      </c>
      <c r="E206" s="267" t="s">
        <v>19</v>
      </c>
      <c r="F206" s="268" t="s">
        <v>201</v>
      </c>
      <c r="G206" s="266"/>
      <c r="H206" s="269">
        <v>42.109999999999999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147</v>
      </c>
      <c r="AU206" s="275" t="s">
        <v>83</v>
      </c>
      <c r="AV206" s="15" t="s">
        <v>145</v>
      </c>
      <c r="AW206" s="15" t="s">
        <v>35</v>
      </c>
      <c r="AX206" s="15" t="s">
        <v>81</v>
      </c>
      <c r="AY206" s="275" t="s">
        <v>137</v>
      </c>
    </row>
    <row r="207" s="2" customFormat="1" ht="44.25" customHeight="1">
      <c r="A207" s="40"/>
      <c r="B207" s="41"/>
      <c r="C207" s="220" t="s">
        <v>279</v>
      </c>
      <c r="D207" s="220" t="s">
        <v>140</v>
      </c>
      <c r="E207" s="221" t="s">
        <v>280</v>
      </c>
      <c r="F207" s="222" t="s">
        <v>281</v>
      </c>
      <c r="G207" s="223" t="s">
        <v>143</v>
      </c>
      <c r="H207" s="224">
        <v>34.75</v>
      </c>
      <c r="I207" s="225"/>
      <c r="J207" s="226">
        <f>ROUND(I207*H207,2)</f>
        <v>0</v>
      </c>
      <c r="K207" s="222" t="s">
        <v>144</v>
      </c>
      <c r="L207" s="46"/>
      <c r="M207" s="227" t="s">
        <v>19</v>
      </c>
      <c r="N207" s="228" t="s">
        <v>44</v>
      </c>
      <c r="O207" s="86"/>
      <c r="P207" s="229">
        <f>O207*H207</f>
        <v>0</v>
      </c>
      <c r="Q207" s="229">
        <v>0.018380000000000001</v>
      </c>
      <c r="R207" s="229">
        <f>Q207*H207</f>
        <v>0.63870499999999997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145</v>
      </c>
      <c r="AT207" s="231" t="s">
        <v>140</v>
      </c>
      <c r="AU207" s="231" t="s">
        <v>83</v>
      </c>
      <c r="AY207" s="19" t="s">
        <v>137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9" t="s">
        <v>81</v>
      </c>
      <c r="BK207" s="232">
        <f>ROUND(I207*H207,2)</f>
        <v>0</v>
      </c>
      <c r="BL207" s="19" t="s">
        <v>145</v>
      </c>
      <c r="BM207" s="231" t="s">
        <v>282</v>
      </c>
    </row>
    <row r="208" s="13" customFormat="1">
      <c r="A208" s="13"/>
      <c r="B208" s="233"/>
      <c r="C208" s="234"/>
      <c r="D208" s="235" t="s">
        <v>147</v>
      </c>
      <c r="E208" s="236" t="s">
        <v>19</v>
      </c>
      <c r="F208" s="237" t="s">
        <v>172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147</v>
      </c>
      <c r="AU208" s="243" t="s">
        <v>83</v>
      </c>
      <c r="AV208" s="13" t="s">
        <v>81</v>
      </c>
      <c r="AW208" s="13" t="s">
        <v>35</v>
      </c>
      <c r="AX208" s="13" t="s">
        <v>73</v>
      </c>
      <c r="AY208" s="243" t="s">
        <v>137</v>
      </c>
    </row>
    <row r="209" s="14" customFormat="1">
      <c r="A209" s="14"/>
      <c r="B209" s="244"/>
      <c r="C209" s="245"/>
      <c r="D209" s="235" t="s">
        <v>147</v>
      </c>
      <c r="E209" s="246" t="s">
        <v>19</v>
      </c>
      <c r="F209" s="247" t="s">
        <v>271</v>
      </c>
      <c r="G209" s="245"/>
      <c r="H209" s="248">
        <v>34.75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147</v>
      </c>
      <c r="AU209" s="254" t="s">
        <v>83</v>
      </c>
      <c r="AV209" s="14" t="s">
        <v>83</v>
      </c>
      <c r="AW209" s="14" t="s">
        <v>35</v>
      </c>
      <c r="AX209" s="14" t="s">
        <v>81</v>
      </c>
      <c r="AY209" s="254" t="s">
        <v>137</v>
      </c>
    </row>
    <row r="210" s="2" customFormat="1" ht="44.25" customHeight="1">
      <c r="A210" s="40"/>
      <c r="B210" s="41"/>
      <c r="C210" s="220" t="s">
        <v>283</v>
      </c>
      <c r="D210" s="220" t="s">
        <v>140</v>
      </c>
      <c r="E210" s="221" t="s">
        <v>284</v>
      </c>
      <c r="F210" s="222" t="s">
        <v>285</v>
      </c>
      <c r="G210" s="223" t="s">
        <v>143</v>
      </c>
      <c r="H210" s="224">
        <v>36.799999999999997</v>
      </c>
      <c r="I210" s="225"/>
      <c r="J210" s="226">
        <f>ROUND(I210*H210,2)</f>
        <v>0</v>
      </c>
      <c r="K210" s="222" t="s">
        <v>144</v>
      </c>
      <c r="L210" s="46"/>
      <c r="M210" s="227" t="s">
        <v>19</v>
      </c>
      <c r="N210" s="228" t="s">
        <v>44</v>
      </c>
      <c r="O210" s="86"/>
      <c r="P210" s="229">
        <f>O210*H210</f>
        <v>0</v>
      </c>
      <c r="Q210" s="229">
        <v>0.017000000000000001</v>
      </c>
      <c r="R210" s="229">
        <f>Q210*H210</f>
        <v>0.62560000000000004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145</v>
      </c>
      <c r="AT210" s="231" t="s">
        <v>140</v>
      </c>
      <c r="AU210" s="231" t="s">
        <v>83</v>
      </c>
      <c r="AY210" s="19" t="s">
        <v>137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81</v>
      </c>
      <c r="BK210" s="232">
        <f>ROUND(I210*H210,2)</f>
        <v>0</v>
      </c>
      <c r="BL210" s="19" t="s">
        <v>145</v>
      </c>
      <c r="BM210" s="231" t="s">
        <v>286</v>
      </c>
    </row>
    <row r="211" s="13" customFormat="1">
      <c r="A211" s="13"/>
      <c r="B211" s="233"/>
      <c r="C211" s="234"/>
      <c r="D211" s="235" t="s">
        <v>147</v>
      </c>
      <c r="E211" s="236" t="s">
        <v>19</v>
      </c>
      <c r="F211" s="237" t="s">
        <v>272</v>
      </c>
      <c r="G211" s="234"/>
      <c r="H211" s="236" t="s">
        <v>19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147</v>
      </c>
      <c r="AU211" s="243" t="s">
        <v>83</v>
      </c>
      <c r="AV211" s="13" t="s">
        <v>81</v>
      </c>
      <c r="AW211" s="13" t="s">
        <v>35</v>
      </c>
      <c r="AX211" s="13" t="s">
        <v>73</v>
      </c>
      <c r="AY211" s="243" t="s">
        <v>137</v>
      </c>
    </row>
    <row r="212" s="14" customFormat="1">
      <c r="A212" s="14"/>
      <c r="B212" s="244"/>
      <c r="C212" s="245"/>
      <c r="D212" s="235" t="s">
        <v>147</v>
      </c>
      <c r="E212" s="246" t="s">
        <v>19</v>
      </c>
      <c r="F212" s="247" t="s">
        <v>287</v>
      </c>
      <c r="G212" s="245"/>
      <c r="H212" s="248">
        <v>17.649999999999999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147</v>
      </c>
      <c r="AU212" s="254" t="s">
        <v>83</v>
      </c>
      <c r="AV212" s="14" t="s">
        <v>83</v>
      </c>
      <c r="AW212" s="14" t="s">
        <v>35</v>
      </c>
      <c r="AX212" s="14" t="s">
        <v>73</v>
      </c>
      <c r="AY212" s="254" t="s">
        <v>137</v>
      </c>
    </row>
    <row r="213" s="13" customFormat="1">
      <c r="A213" s="13"/>
      <c r="B213" s="233"/>
      <c r="C213" s="234"/>
      <c r="D213" s="235" t="s">
        <v>147</v>
      </c>
      <c r="E213" s="236" t="s">
        <v>19</v>
      </c>
      <c r="F213" s="237" t="s">
        <v>194</v>
      </c>
      <c r="G213" s="234"/>
      <c r="H213" s="236" t="s">
        <v>19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147</v>
      </c>
      <c r="AU213" s="243" t="s">
        <v>83</v>
      </c>
      <c r="AV213" s="13" t="s">
        <v>81</v>
      </c>
      <c r="AW213" s="13" t="s">
        <v>35</v>
      </c>
      <c r="AX213" s="13" t="s">
        <v>73</v>
      </c>
      <c r="AY213" s="243" t="s">
        <v>137</v>
      </c>
    </row>
    <row r="214" s="14" customFormat="1">
      <c r="A214" s="14"/>
      <c r="B214" s="244"/>
      <c r="C214" s="245"/>
      <c r="D214" s="235" t="s">
        <v>147</v>
      </c>
      <c r="E214" s="246" t="s">
        <v>19</v>
      </c>
      <c r="F214" s="247" t="s">
        <v>288</v>
      </c>
      <c r="G214" s="245"/>
      <c r="H214" s="248">
        <v>19.149999999999999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147</v>
      </c>
      <c r="AU214" s="254" t="s">
        <v>83</v>
      </c>
      <c r="AV214" s="14" t="s">
        <v>83</v>
      </c>
      <c r="AW214" s="14" t="s">
        <v>35</v>
      </c>
      <c r="AX214" s="14" t="s">
        <v>73</v>
      </c>
      <c r="AY214" s="254" t="s">
        <v>137</v>
      </c>
    </row>
    <row r="215" s="15" customFormat="1">
      <c r="A215" s="15"/>
      <c r="B215" s="265"/>
      <c r="C215" s="266"/>
      <c r="D215" s="235" t="s">
        <v>147</v>
      </c>
      <c r="E215" s="267" t="s">
        <v>19</v>
      </c>
      <c r="F215" s="268" t="s">
        <v>201</v>
      </c>
      <c r="G215" s="266"/>
      <c r="H215" s="269">
        <v>36.799999999999997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147</v>
      </c>
      <c r="AU215" s="275" t="s">
        <v>83</v>
      </c>
      <c r="AV215" s="15" t="s">
        <v>145</v>
      </c>
      <c r="AW215" s="15" t="s">
        <v>35</v>
      </c>
      <c r="AX215" s="15" t="s">
        <v>81</v>
      </c>
      <c r="AY215" s="275" t="s">
        <v>137</v>
      </c>
    </row>
    <row r="216" s="2" customFormat="1" ht="21.75" customHeight="1">
      <c r="A216" s="40"/>
      <c r="B216" s="41"/>
      <c r="C216" s="220" t="s">
        <v>289</v>
      </c>
      <c r="D216" s="220" t="s">
        <v>140</v>
      </c>
      <c r="E216" s="221" t="s">
        <v>290</v>
      </c>
      <c r="F216" s="222" t="s">
        <v>291</v>
      </c>
      <c r="G216" s="223" t="s">
        <v>143</v>
      </c>
      <c r="H216" s="224">
        <v>199.01499999999999</v>
      </c>
      <c r="I216" s="225"/>
      <c r="J216" s="226">
        <f>ROUND(I216*H216,2)</f>
        <v>0</v>
      </c>
      <c r="K216" s="222" t="s">
        <v>144</v>
      </c>
      <c r="L216" s="46"/>
      <c r="M216" s="227" t="s">
        <v>19</v>
      </c>
      <c r="N216" s="228" t="s">
        <v>44</v>
      </c>
      <c r="O216" s="86"/>
      <c r="P216" s="229">
        <f>O216*H216</f>
        <v>0</v>
      </c>
      <c r="Q216" s="229">
        <v>0.00025999999999999998</v>
      </c>
      <c r="R216" s="229">
        <f>Q216*H216</f>
        <v>0.051743899999999989</v>
      </c>
      <c r="S216" s="229">
        <v>0</v>
      </c>
      <c r="T216" s="23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145</v>
      </c>
      <c r="AT216" s="231" t="s">
        <v>140</v>
      </c>
      <c r="AU216" s="231" t="s">
        <v>83</v>
      </c>
      <c r="AY216" s="19" t="s">
        <v>137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81</v>
      </c>
      <c r="BK216" s="232">
        <f>ROUND(I216*H216,2)</f>
        <v>0</v>
      </c>
      <c r="BL216" s="19" t="s">
        <v>145</v>
      </c>
      <c r="BM216" s="231" t="s">
        <v>292</v>
      </c>
    </row>
    <row r="217" s="13" customFormat="1">
      <c r="A217" s="13"/>
      <c r="B217" s="233"/>
      <c r="C217" s="234"/>
      <c r="D217" s="235" t="s">
        <v>147</v>
      </c>
      <c r="E217" s="236" t="s">
        <v>19</v>
      </c>
      <c r="F217" s="237" t="s">
        <v>293</v>
      </c>
      <c r="G217" s="234"/>
      <c r="H217" s="236" t="s">
        <v>19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147</v>
      </c>
      <c r="AU217" s="243" t="s">
        <v>83</v>
      </c>
      <c r="AV217" s="13" t="s">
        <v>81</v>
      </c>
      <c r="AW217" s="13" t="s">
        <v>35</v>
      </c>
      <c r="AX217" s="13" t="s">
        <v>73</v>
      </c>
      <c r="AY217" s="243" t="s">
        <v>137</v>
      </c>
    </row>
    <row r="218" s="13" customFormat="1">
      <c r="A218" s="13"/>
      <c r="B218" s="233"/>
      <c r="C218" s="234"/>
      <c r="D218" s="235" t="s">
        <v>147</v>
      </c>
      <c r="E218" s="236" t="s">
        <v>19</v>
      </c>
      <c r="F218" s="237" t="s">
        <v>172</v>
      </c>
      <c r="G218" s="234"/>
      <c r="H218" s="236" t="s">
        <v>19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147</v>
      </c>
      <c r="AU218" s="243" t="s">
        <v>83</v>
      </c>
      <c r="AV218" s="13" t="s">
        <v>81</v>
      </c>
      <c r="AW218" s="13" t="s">
        <v>35</v>
      </c>
      <c r="AX218" s="13" t="s">
        <v>73</v>
      </c>
      <c r="AY218" s="243" t="s">
        <v>137</v>
      </c>
    </row>
    <row r="219" s="14" customFormat="1">
      <c r="A219" s="14"/>
      <c r="B219" s="244"/>
      <c r="C219" s="245"/>
      <c r="D219" s="235" t="s">
        <v>147</v>
      </c>
      <c r="E219" s="246" t="s">
        <v>19</v>
      </c>
      <c r="F219" s="247" t="s">
        <v>294</v>
      </c>
      <c r="G219" s="245"/>
      <c r="H219" s="248">
        <v>110.06999999999999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147</v>
      </c>
      <c r="AU219" s="254" t="s">
        <v>83</v>
      </c>
      <c r="AV219" s="14" t="s">
        <v>83</v>
      </c>
      <c r="AW219" s="14" t="s">
        <v>35</v>
      </c>
      <c r="AX219" s="14" t="s">
        <v>73</v>
      </c>
      <c r="AY219" s="254" t="s">
        <v>137</v>
      </c>
    </row>
    <row r="220" s="14" customFormat="1">
      <c r="A220" s="14"/>
      <c r="B220" s="244"/>
      <c r="C220" s="245"/>
      <c r="D220" s="235" t="s">
        <v>147</v>
      </c>
      <c r="E220" s="246" t="s">
        <v>19</v>
      </c>
      <c r="F220" s="247" t="s">
        <v>295</v>
      </c>
      <c r="G220" s="245"/>
      <c r="H220" s="248">
        <v>-4.3200000000000003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147</v>
      </c>
      <c r="AU220" s="254" t="s">
        <v>83</v>
      </c>
      <c r="AV220" s="14" t="s">
        <v>83</v>
      </c>
      <c r="AW220" s="14" t="s">
        <v>35</v>
      </c>
      <c r="AX220" s="14" t="s">
        <v>73</v>
      </c>
      <c r="AY220" s="254" t="s">
        <v>137</v>
      </c>
    </row>
    <row r="221" s="14" customFormat="1">
      <c r="A221" s="14"/>
      <c r="B221" s="244"/>
      <c r="C221" s="245"/>
      <c r="D221" s="235" t="s">
        <v>147</v>
      </c>
      <c r="E221" s="246" t="s">
        <v>19</v>
      </c>
      <c r="F221" s="247" t="s">
        <v>296</v>
      </c>
      <c r="G221" s="245"/>
      <c r="H221" s="248">
        <v>1.512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147</v>
      </c>
      <c r="AU221" s="254" t="s">
        <v>83</v>
      </c>
      <c r="AV221" s="14" t="s">
        <v>83</v>
      </c>
      <c r="AW221" s="14" t="s">
        <v>35</v>
      </c>
      <c r="AX221" s="14" t="s">
        <v>73</v>
      </c>
      <c r="AY221" s="254" t="s">
        <v>137</v>
      </c>
    </row>
    <row r="222" s="14" customFormat="1">
      <c r="A222" s="14"/>
      <c r="B222" s="244"/>
      <c r="C222" s="245"/>
      <c r="D222" s="235" t="s">
        <v>147</v>
      </c>
      <c r="E222" s="246" t="s">
        <v>19</v>
      </c>
      <c r="F222" s="247" t="s">
        <v>297</v>
      </c>
      <c r="G222" s="245"/>
      <c r="H222" s="248">
        <v>-2.75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147</v>
      </c>
      <c r="AU222" s="254" t="s">
        <v>83</v>
      </c>
      <c r="AV222" s="14" t="s">
        <v>83</v>
      </c>
      <c r="AW222" s="14" t="s">
        <v>35</v>
      </c>
      <c r="AX222" s="14" t="s">
        <v>73</v>
      </c>
      <c r="AY222" s="254" t="s">
        <v>137</v>
      </c>
    </row>
    <row r="223" s="14" customFormat="1">
      <c r="A223" s="14"/>
      <c r="B223" s="244"/>
      <c r="C223" s="245"/>
      <c r="D223" s="235" t="s">
        <v>147</v>
      </c>
      <c r="E223" s="246" t="s">
        <v>19</v>
      </c>
      <c r="F223" s="247" t="s">
        <v>298</v>
      </c>
      <c r="G223" s="245"/>
      <c r="H223" s="248">
        <v>0.84799999999999998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147</v>
      </c>
      <c r="AU223" s="254" t="s">
        <v>83</v>
      </c>
      <c r="AV223" s="14" t="s">
        <v>83</v>
      </c>
      <c r="AW223" s="14" t="s">
        <v>35</v>
      </c>
      <c r="AX223" s="14" t="s">
        <v>73</v>
      </c>
      <c r="AY223" s="254" t="s">
        <v>137</v>
      </c>
    </row>
    <row r="224" s="14" customFormat="1">
      <c r="A224" s="14"/>
      <c r="B224" s="244"/>
      <c r="C224" s="245"/>
      <c r="D224" s="235" t="s">
        <v>147</v>
      </c>
      <c r="E224" s="246" t="s">
        <v>19</v>
      </c>
      <c r="F224" s="247" t="s">
        <v>299</v>
      </c>
      <c r="G224" s="245"/>
      <c r="H224" s="248">
        <v>-5.8799999999999999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147</v>
      </c>
      <c r="AU224" s="254" t="s">
        <v>83</v>
      </c>
      <c r="AV224" s="14" t="s">
        <v>83</v>
      </c>
      <c r="AW224" s="14" t="s">
        <v>35</v>
      </c>
      <c r="AX224" s="14" t="s">
        <v>73</v>
      </c>
      <c r="AY224" s="254" t="s">
        <v>137</v>
      </c>
    </row>
    <row r="225" s="14" customFormat="1">
      <c r="A225" s="14"/>
      <c r="B225" s="244"/>
      <c r="C225" s="245"/>
      <c r="D225" s="235" t="s">
        <v>147</v>
      </c>
      <c r="E225" s="246" t="s">
        <v>19</v>
      </c>
      <c r="F225" s="247" t="s">
        <v>300</v>
      </c>
      <c r="G225" s="245"/>
      <c r="H225" s="248">
        <v>-4.7999999999999998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147</v>
      </c>
      <c r="AU225" s="254" t="s">
        <v>83</v>
      </c>
      <c r="AV225" s="14" t="s">
        <v>83</v>
      </c>
      <c r="AW225" s="14" t="s">
        <v>35</v>
      </c>
      <c r="AX225" s="14" t="s">
        <v>73</v>
      </c>
      <c r="AY225" s="254" t="s">
        <v>137</v>
      </c>
    </row>
    <row r="226" s="13" customFormat="1">
      <c r="A226" s="13"/>
      <c r="B226" s="233"/>
      <c r="C226" s="234"/>
      <c r="D226" s="235" t="s">
        <v>147</v>
      </c>
      <c r="E226" s="236" t="s">
        <v>19</v>
      </c>
      <c r="F226" s="237" t="s">
        <v>272</v>
      </c>
      <c r="G226" s="234"/>
      <c r="H226" s="236" t="s">
        <v>19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147</v>
      </c>
      <c r="AU226" s="243" t="s">
        <v>83</v>
      </c>
      <c r="AV226" s="13" t="s">
        <v>81</v>
      </c>
      <c r="AW226" s="13" t="s">
        <v>35</v>
      </c>
      <c r="AX226" s="13" t="s">
        <v>73</v>
      </c>
      <c r="AY226" s="243" t="s">
        <v>137</v>
      </c>
    </row>
    <row r="227" s="14" customFormat="1">
      <c r="A227" s="14"/>
      <c r="B227" s="244"/>
      <c r="C227" s="245"/>
      <c r="D227" s="235" t="s">
        <v>147</v>
      </c>
      <c r="E227" s="246" t="s">
        <v>19</v>
      </c>
      <c r="F227" s="247" t="s">
        <v>301</v>
      </c>
      <c r="G227" s="245"/>
      <c r="H227" s="248">
        <v>51.884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147</v>
      </c>
      <c r="AU227" s="254" t="s">
        <v>83</v>
      </c>
      <c r="AV227" s="14" t="s">
        <v>83</v>
      </c>
      <c r="AW227" s="14" t="s">
        <v>35</v>
      </c>
      <c r="AX227" s="14" t="s">
        <v>73</v>
      </c>
      <c r="AY227" s="254" t="s">
        <v>137</v>
      </c>
    </row>
    <row r="228" s="14" customFormat="1">
      <c r="A228" s="14"/>
      <c r="B228" s="244"/>
      <c r="C228" s="245"/>
      <c r="D228" s="235" t="s">
        <v>147</v>
      </c>
      <c r="E228" s="246" t="s">
        <v>19</v>
      </c>
      <c r="F228" s="247" t="s">
        <v>302</v>
      </c>
      <c r="G228" s="245"/>
      <c r="H228" s="248">
        <v>-2.2000000000000002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147</v>
      </c>
      <c r="AU228" s="254" t="s">
        <v>83</v>
      </c>
      <c r="AV228" s="14" t="s">
        <v>83</v>
      </c>
      <c r="AW228" s="14" t="s">
        <v>35</v>
      </c>
      <c r="AX228" s="14" t="s">
        <v>73</v>
      </c>
      <c r="AY228" s="254" t="s">
        <v>137</v>
      </c>
    </row>
    <row r="229" s="14" customFormat="1">
      <c r="A229" s="14"/>
      <c r="B229" s="244"/>
      <c r="C229" s="245"/>
      <c r="D229" s="235" t="s">
        <v>147</v>
      </c>
      <c r="E229" s="246" t="s">
        <v>19</v>
      </c>
      <c r="F229" s="247" t="s">
        <v>303</v>
      </c>
      <c r="G229" s="245"/>
      <c r="H229" s="248">
        <v>0.81000000000000005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147</v>
      </c>
      <c r="AU229" s="254" t="s">
        <v>83</v>
      </c>
      <c r="AV229" s="14" t="s">
        <v>83</v>
      </c>
      <c r="AW229" s="14" t="s">
        <v>35</v>
      </c>
      <c r="AX229" s="14" t="s">
        <v>73</v>
      </c>
      <c r="AY229" s="254" t="s">
        <v>137</v>
      </c>
    </row>
    <row r="230" s="14" customFormat="1">
      <c r="A230" s="14"/>
      <c r="B230" s="244"/>
      <c r="C230" s="245"/>
      <c r="D230" s="235" t="s">
        <v>147</v>
      </c>
      <c r="E230" s="246" t="s">
        <v>19</v>
      </c>
      <c r="F230" s="247" t="s">
        <v>300</v>
      </c>
      <c r="G230" s="245"/>
      <c r="H230" s="248">
        <v>-4.7999999999999998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147</v>
      </c>
      <c r="AU230" s="254" t="s">
        <v>83</v>
      </c>
      <c r="AV230" s="14" t="s">
        <v>83</v>
      </c>
      <c r="AW230" s="14" t="s">
        <v>35</v>
      </c>
      <c r="AX230" s="14" t="s">
        <v>73</v>
      </c>
      <c r="AY230" s="254" t="s">
        <v>137</v>
      </c>
    </row>
    <row r="231" s="14" customFormat="1">
      <c r="A231" s="14"/>
      <c r="B231" s="244"/>
      <c r="C231" s="245"/>
      <c r="D231" s="235" t="s">
        <v>147</v>
      </c>
      <c r="E231" s="246" t="s">
        <v>19</v>
      </c>
      <c r="F231" s="247" t="s">
        <v>304</v>
      </c>
      <c r="G231" s="245"/>
      <c r="H231" s="248">
        <v>1.8360000000000001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147</v>
      </c>
      <c r="AU231" s="254" t="s">
        <v>83</v>
      </c>
      <c r="AV231" s="14" t="s">
        <v>83</v>
      </c>
      <c r="AW231" s="14" t="s">
        <v>35</v>
      </c>
      <c r="AX231" s="14" t="s">
        <v>73</v>
      </c>
      <c r="AY231" s="254" t="s">
        <v>137</v>
      </c>
    </row>
    <row r="232" s="14" customFormat="1">
      <c r="A232" s="14"/>
      <c r="B232" s="244"/>
      <c r="C232" s="245"/>
      <c r="D232" s="235" t="s">
        <v>147</v>
      </c>
      <c r="E232" s="246" t="s">
        <v>19</v>
      </c>
      <c r="F232" s="247" t="s">
        <v>305</v>
      </c>
      <c r="G232" s="245"/>
      <c r="H232" s="248">
        <v>-2.1600000000000001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147</v>
      </c>
      <c r="AU232" s="254" t="s">
        <v>83</v>
      </c>
      <c r="AV232" s="14" t="s">
        <v>83</v>
      </c>
      <c r="AW232" s="14" t="s">
        <v>35</v>
      </c>
      <c r="AX232" s="14" t="s">
        <v>73</v>
      </c>
      <c r="AY232" s="254" t="s">
        <v>137</v>
      </c>
    </row>
    <row r="233" s="14" customFormat="1">
      <c r="A233" s="14"/>
      <c r="B233" s="244"/>
      <c r="C233" s="245"/>
      <c r="D233" s="235" t="s">
        <v>147</v>
      </c>
      <c r="E233" s="246" t="s">
        <v>19</v>
      </c>
      <c r="F233" s="247" t="s">
        <v>306</v>
      </c>
      <c r="G233" s="245"/>
      <c r="H233" s="248">
        <v>0.75600000000000001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147</v>
      </c>
      <c r="AU233" s="254" t="s">
        <v>83</v>
      </c>
      <c r="AV233" s="14" t="s">
        <v>83</v>
      </c>
      <c r="AW233" s="14" t="s">
        <v>35</v>
      </c>
      <c r="AX233" s="14" t="s">
        <v>73</v>
      </c>
      <c r="AY233" s="254" t="s">
        <v>137</v>
      </c>
    </row>
    <row r="234" s="13" customFormat="1">
      <c r="A234" s="13"/>
      <c r="B234" s="233"/>
      <c r="C234" s="234"/>
      <c r="D234" s="235" t="s">
        <v>147</v>
      </c>
      <c r="E234" s="236" t="s">
        <v>19</v>
      </c>
      <c r="F234" s="237" t="s">
        <v>194</v>
      </c>
      <c r="G234" s="234"/>
      <c r="H234" s="236" t="s">
        <v>19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147</v>
      </c>
      <c r="AU234" s="243" t="s">
        <v>83</v>
      </c>
      <c r="AV234" s="13" t="s">
        <v>81</v>
      </c>
      <c r="AW234" s="13" t="s">
        <v>35</v>
      </c>
      <c r="AX234" s="13" t="s">
        <v>73</v>
      </c>
      <c r="AY234" s="243" t="s">
        <v>137</v>
      </c>
    </row>
    <row r="235" s="14" customFormat="1">
      <c r="A235" s="14"/>
      <c r="B235" s="244"/>
      <c r="C235" s="245"/>
      <c r="D235" s="235" t="s">
        <v>147</v>
      </c>
      <c r="E235" s="246" t="s">
        <v>19</v>
      </c>
      <c r="F235" s="247" t="s">
        <v>307</v>
      </c>
      <c r="G235" s="245"/>
      <c r="H235" s="248">
        <v>58.950000000000003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147</v>
      </c>
      <c r="AU235" s="254" t="s">
        <v>83</v>
      </c>
      <c r="AV235" s="14" t="s">
        <v>83</v>
      </c>
      <c r="AW235" s="14" t="s">
        <v>35</v>
      </c>
      <c r="AX235" s="14" t="s">
        <v>73</v>
      </c>
      <c r="AY235" s="254" t="s">
        <v>137</v>
      </c>
    </row>
    <row r="236" s="14" customFormat="1">
      <c r="A236" s="14"/>
      <c r="B236" s="244"/>
      <c r="C236" s="245"/>
      <c r="D236" s="235" t="s">
        <v>147</v>
      </c>
      <c r="E236" s="246" t="s">
        <v>19</v>
      </c>
      <c r="F236" s="247" t="s">
        <v>308</v>
      </c>
      <c r="G236" s="245"/>
      <c r="H236" s="248">
        <v>-1.0800000000000001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147</v>
      </c>
      <c r="AU236" s="254" t="s">
        <v>83</v>
      </c>
      <c r="AV236" s="14" t="s">
        <v>83</v>
      </c>
      <c r="AW236" s="14" t="s">
        <v>35</v>
      </c>
      <c r="AX236" s="14" t="s">
        <v>73</v>
      </c>
      <c r="AY236" s="254" t="s">
        <v>137</v>
      </c>
    </row>
    <row r="237" s="14" customFormat="1">
      <c r="A237" s="14"/>
      <c r="B237" s="244"/>
      <c r="C237" s="245"/>
      <c r="D237" s="235" t="s">
        <v>147</v>
      </c>
      <c r="E237" s="246" t="s">
        <v>19</v>
      </c>
      <c r="F237" s="247" t="s">
        <v>309</v>
      </c>
      <c r="G237" s="245"/>
      <c r="H237" s="248">
        <v>-2.3220000000000001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147</v>
      </c>
      <c r="AU237" s="254" t="s">
        <v>83</v>
      </c>
      <c r="AV237" s="14" t="s">
        <v>83</v>
      </c>
      <c r="AW237" s="14" t="s">
        <v>35</v>
      </c>
      <c r="AX237" s="14" t="s">
        <v>73</v>
      </c>
      <c r="AY237" s="254" t="s">
        <v>137</v>
      </c>
    </row>
    <row r="238" s="14" customFormat="1">
      <c r="A238" s="14"/>
      <c r="B238" s="244"/>
      <c r="C238" s="245"/>
      <c r="D238" s="235" t="s">
        <v>147</v>
      </c>
      <c r="E238" s="246" t="s">
        <v>19</v>
      </c>
      <c r="F238" s="247" t="s">
        <v>310</v>
      </c>
      <c r="G238" s="245"/>
      <c r="H238" s="248">
        <v>2.121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147</v>
      </c>
      <c r="AU238" s="254" t="s">
        <v>83</v>
      </c>
      <c r="AV238" s="14" t="s">
        <v>83</v>
      </c>
      <c r="AW238" s="14" t="s">
        <v>35</v>
      </c>
      <c r="AX238" s="14" t="s">
        <v>73</v>
      </c>
      <c r="AY238" s="254" t="s">
        <v>137</v>
      </c>
    </row>
    <row r="239" s="14" customFormat="1">
      <c r="A239" s="14"/>
      <c r="B239" s="244"/>
      <c r="C239" s="245"/>
      <c r="D239" s="235" t="s">
        <v>147</v>
      </c>
      <c r="E239" s="246" t="s">
        <v>19</v>
      </c>
      <c r="F239" s="247" t="s">
        <v>311</v>
      </c>
      <c r="G239" s="245"/>
      <c r="H239" s="248">
        <v>0.54000000000000004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147</v>
      </c>
      <c r="AU239" s="254" t="s">
        <v>83</v>
      </c>
      <c r="AV239" s="14" t="s">
        <v>83</v>
      </c>
      <c r="AW239" s="14" t="s">
        <v>35</v>
      </c>
      <c r="AX239" s="14" t="s">
        <v>73</v>
      </c>
      <c r="AY239" s="254" t="s">
        <v>137</v>
      </c>
    </row>
    <row r="240" s="15" customFormat="1">
      <c r="A240" s="15"/>
      <c r="B240" s="265"/>
      <c r="C240" s="266"/>
      <c r="D240" s="235" t="s">
        <v>147</v>
      </c>
      <c r="E240" s="267" t="s">
        <v>19</v>
      </c>
      <c r="F240" s="268" t="s">
        <v>201</v>
      </c>
      <c r="G240" s="266"/>
      <c r="H240" s="269">
        <v>199.01500000000002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147</v>
      </c>
      <c r="AU240" s="275" t="s">
        <v>83</v>
      </c>
      <c r="AV240" s="15" t="s">
        <v>145</v>
      </c>
      <c r="AW240" s="15" t="s">
        <v>35</v>
      </c>
      <c r="AX240" s="15" t="s">
        <v>81</v>
      </c>
      <c r="AY240" s="275" t="s">
        <v>137</v>
      </c>
    </row>
    <row r="241" s="2" customFormat="1" ht="33" customHeight="1">
      <c r="A241" s="40"/>
      <c r="B241" s="41"/>
      <c r="C241" s="220" t="s">
        <v>312</v>
      </c>
      <c r="D241" s="220" t="s">
        <v>140</v>
      </c>
      <c r="E241" s="221" t="s">
        <v>313</v>
      </c>
      <c r="F241" s="222" t="s">
        <v>314</v>
      </c>
      <c r="G241" s="223" t="s">
        <v>143</v>
      </c>
      <c r="H241" s="224">
        <v>76.25</v>
      </c>
      <c r="I241" s="225"/>
      <c r="J241" s="226">
        <f>ROUND(I241*H241,2)</f>
        <v>0</v>
      </c>
      <c r="K241" s="222" t="s">
        <v>144</v>
      </c>
      <c r="L241" s="46"/>
      <c r="M241" s="227" t="s">
        <v>19</v>
      </c>
      <c r="N241" s="228" t="s">
        <v>44</v>
      </c>
      <c r="O241" s="86"/>
      <c r="P241" s="229">
        <f>O241*H241</f>
        <v>0</v>
      </c>
      <c r="Q241" s="229">
        <v>0.015400000000000001</v>
      </c>
      <c r="R241" s="229">
        <f>Q241*H241</f>
        <v>1.17425</v>
      </c>
      <c r="S241" s="229">
        <v>0</v>
      </c>
      <c r="T241" s="230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1" t="s">
        <v>145</v>
      </c>
      <c r="AT241" s="231" t="s">
        <v>140</v>
      </c>
      <c r="AU241" s="231" t="s">
        <v>83</v>
      </c>
      <c r="AY241" s="19" t="s">
        <v>137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9" t="s">
        <v>81</v>
      </c>
      <c r="BK241" s="232">
        <f>ROUND(I241*H241,2)</f>
        <v>0</v>
      </c>
      <c r="BL241" s="19" t="s">
        <v>145</v>
      </c>
      <c r="BM241" s="231" t="s">
        <v>315</v>
      </c>
    </row>
    <row r="242" s="13" customFormat="1">
      <c r="A242" s="13"/>
      <c r="B242" s="233"/>
      <c r="C242" s="234"/>
      <c r="D242" s="235" t="s">
        <v>147</v>
      </c>
      <c r="E242" s="236" t="s">
        <v>19</v>
      </c>
      <c r="F242" s="237" t="s">
        <v>316</v>
      </c>
      <c r="G242" s="234"/>
      <c r="H242" s="236" t="s">
        <v>19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147</v>
      </c>
      <c r="AU242" s="243" t="s">
        <v>83</v>
      </c>
      <c r="AV242" s="13" t="s">
        <v>81</v>
      </c>
      <c r="AW242" s="13" t="s">
        <v>35</v>
      </c>
      <c r="AX242" s="13" t="s">
        <v>73</v>
      </c>
      <c r="AY242" s="243" t="s">
        <v>137</v>
      </c>
    </row>
    <row r="243" s="13" customFormat="1">
      <c r="A243" s="13"/>
      <c r="B243" s="233"/>
      <c r="C243" s="234"/>
      <c r="D243" s="235" t="s">
        <v>147</v>
      </c>
      <c r="E243" s="236" t="s">
        <v>19</v>
      </c>
      <c r="F243" s="237" t="s">
        <v>172</v>
      </c>
      <c r="G243" s="234"/>
      <c r="H243" s="236" t="s">
        <v>19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147</v>
      </c>
      <c r="AU243" s="243" t="s">
        <v>83</v>
      </c>
      <c r="AV243" s="13" t="s">
        <v>81</v>
      </c>
      <c r="AW243" s="13" t="s">
        <v>35</v>
      </c>
      <c r="AX243" s="13" t="s">
        <v>73</v>
      </c>
      <c r="AY243" s="243" t="s">
        <v>137</v>
      </c>
    </row>
    <row r="244" s="14" customFormat="1">
      <c r="A244" s="14"/>
      <c r="B244" s="244"/>
      <c r="C244" s="245"/>
      <c r="D244" s="235" t="s">
        <v>147</v>
      </c>
      <c r="E244" s="246" t="s">
        <v>19</v>
      </c>
      <c r="F244" s="247" t="s">
        <v>317</v>
      </c>
      <c r="G244" s="245"/>
      <c r="H244" s="248">
        <v>41.280000000000001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147</v>
      </c>
      <c r="AU244" s="254" t="s">
        <v>83</v>
      </c>
      <c r="AV244" s="14" t="s">
        <v>83</v>
      </c>
      <c r="AW244" s="14" t="s">
        <v>35</v>
      </c>
      <c r="AX244" s="14" t="s">
        <v>73</v>
      </c>
      <c r="AY244" s="254" t="s">
        <v>137</v>
      </c>
    </row>
    <row r="245" s="13" customFormat="1">
      <c r="A245" s="13"/>
      <c r="B245" s="233"/>
      <c r="C245" s="234"/>
      <c r="D245" s="235" t="s">
        <v>147</v>
      </c>
      <c r="E245" s="236" t="s">
        <v>19</v>
      </c>
      <c r="F245" s="237" t="s">
        <v>272</v>
      </c>
      <c r="G245" s="234"/>
      <c r="H245" s="236" t="s">
        <v>19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147</v>
      </c>
      <c r="AU245" s="243" t="s">
        <v>83</v>
      </c>
      <c r="AV245" s="13" t="s">
        <v>81</v>
      </c>
      <c r="AW245" s="13" t="s">
        <v>35</v>
      </c>
      <c r="AX245" s="13" t="s">
        <v>73</v>
      </c>
      <c r="AY245" s="243" t="s">
        <v>137</v>
      </c>
    </row>
    <row r="246" s="14" customFormat="1">
      <c r="A246" s="14"/>
      <c r="B246" s="244"/>
      <c r="C246" s="245"/>
      <c r="D246" s="235" t="s">
        <v>147</v>
      </c>
      <c r="E246" s="246" t="s">
        <v>19</v>
      </c>
      <c r="F246" s="247" t="s">
        <v>318</v>
      </c>
      <c r="G246" s="245"/>
      <c r="H246" s="248">
        <v>31.170000000000002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147</v>
      </c>
      <c r="AU246" s="254" t="s">
        <v>83</v>
      </c>
      <c r="AV246" s="14" t="s">
        <v>83</v>
      </c>
      <c r="AW246" s="14" t="s">
        <v>35</v>
      </c>
      <c r="AX246" s="14" t="s">
        <v>73</v>
      </c>
      <c r="AY246" s="254" t="s">
        <v>137</v>
      </c>
    </row>
    <row r="247" s="13" customFormat="1">
      <c r="A247" s="13"/>
      <c r="B247" s="233"/>
      <c r="C247" s="234"/>
      <c r="D247" s="235" t="s">
        <v>147</v>
      </c>
      <c r="E247" s="236" t="s">
        <v>19</v>
      </c>
      <c r="F247" s="237" t="s">
        <v>194</v>
      </c>
      <c r="G247" s="234"/>
      <c r="H247" s="236" t="s">
        <v>19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147</v>
      </c>
      <c r="AU247" s="243" t="s">
        <v>83</v>
      </c>
      <c r="AV247" s="13" t="s">
        <v>81</v>
      </c>
      <c r="AW247" s="13" t="s">
        <v>35</v>
      </c>
      <c r="AX247" s="13" t="s">
        <v>73</v>
      </c>
      <c r="AY247" s="243" t="s">
        <v>137</v>
      </c>
    </row>
    <row r="248" s="14" customFormat="1">
      <c r="A248" s="14"/>
      <c r="B248" s="244"/>
      <c r="C248" s="245"/>
      <c r="D248" s="235" t="s">
        <v>147</v>
      </c>
      <c r="E248" s="246" t="s">
        <v>19</v>
      </c>
      <c r="F248" s="247" t="s">
        <v>319</v>
      </c>
      <c r="G248" s="245"/>
      <c r="H248" s="248">
        <v>3.7999999999999998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147</v>
      </c>
      <c r="AU248" s="254" t="s">
        <v>83</v>
      </c>
      <c r="AV248" s="14" t="s">
        <v>83</v>
      </c>
      <c r="AW248" s="14" t="s">
        <v>35</v>
      </c>
      <c r="AX248" s="14" t="s">
        <v>73</v>
      </c>
      <c r="AY248" s="254" t="s">
        <v>137</v>
      </c>
    </row>
    <row r="249" s="15" customFormat="1">
      <c r="A249" s="15"/>
      <c r="B249" s="265"/>
      <c r="C249" s="266"/>
      <c r="D249" s="235" t="s">
        <v>147</v>
      </c>
      <c r="E249" s="267" t="s">
        <v>19</v>
      </c>
      <c r="F249" s="268" t="s">
        <v>201</v>
      </c>
      <c r="G249" s="266"/>
      <c r="H249" s="269">
        <v>76.25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5" t="s">
        <v>147</v>
      </c>
      <c r="AU249" s="275" t="s">
        <v>83</v>
      </c>
      <c r="AV249" s="15" t="s">
        <v>145</v>
      </c>
      <c r="AW249" s="15" t="s">
        <v>35</v>
      </c>
      <c r="AX249" s="15" t="s">
        <v>81</v>
      </c>
      <c r="AY249" s="275" t="s">
        <v>137</v>
      </c>
    </row>
    <row r="250" s="2" customFormat="1" ht="33" customHeight="1">
      <c r="A250" s="40"/>
      <c r="B250" s="41"/>
      <c r="C250" s="220" t="s">
        <v>320</v>
      </c>
      <c r="D250" s="220" t="s">
        <v>140</v>
      </c>
      <c r="E250" s="221" t="s">
        <v>321</v>
      </c>
      <c r="F250" s="222" t="s">
        <v>322</v>
      </c>
      <c r="G250" s="223" t="s">
        <v>143</v>
      </c>
      <c r="H250" s="224">
        <v>122.765</v>
      </c>
      <c r="I250" s="225"/>
      <c r="J250" s="226">
        <f>ROUND(I250*H250,2)</f>
        <v>0</v>
      </c>
      <c r="K250" s="222" t="s">
        <v>144</v>
      </c>
      <c r="L250" s="46"/>
      <c r="M250" s="227" t="s">
        <v>19</v>
      </c>
      <c r="N250" s="228" t="s">
        <v>44</v>
      </c>
      <c r="O250" s="86"/>
      <c r="P250" s="229">
        <f>O250*H250</f>
        <v>0</v>
      </c>
      <c r="Q250" s="229">
        <v>0.018380000000000001</v>
      </c>
      <c r="R250" s="229">
        <f>Q250*H250</f>
        <v>2.2564207000000001</v>
      </c>
      <c r="S250" s="229">
        <v>0</v>
      </c>
      <c r="T250" s="23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1" t="s">
        <v>145</v>
      </c>
      <c r="AT250" s="231" t="s">
        <v>140</v>
      </c>
      <c r="AU250" s="231" t="s">
        <v>83</v>
      </c>
      <c r="AY250" s="19" t="s">
        <v>137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9" t="s">
        <v>81</v>
      </c>
      <c r="BK250" s="232">
        <f>ROUND(I250*H250,2)</f>
        <v>0</v>
      </c>
      <c r="BL250" s="19" t="s">
        <v>145</v>
      </c>
      <c r="BM250" s="231" t="s">
        <v>323</v>
      </c>
    </row>
    <row r="251" s="13" customFormat="1">
      <c r="A251" s="13"/>
      <c r="B251" s="233"/>
      <c r="C251" s="234"/>
      <c r="D251" s="235" t="s">
        <v>147</v>
      </c>
      <c r="E251" s="236" t="s">
        <v>19</v>
      </c>
      <c r="F251" s="237" t="s">
        <v>293</v>
      </c>
      <c r="G251" s="234"/>
      <c r="H251" s="236" t="s">
        <v>19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147</v>
      </c>
      <c r="AU251" s="243" t="s">
        <v>83</v>
      </c>
      <c r="AV251" s="13" t="s">
        <v>81</v>
      </c>
      <c r="AW251" s="13" t="s">
        <v>35</v>
      </c>
      <c r="AX251" s="13" t="s">
        <v>73</v>
      </c>
      <c r="AY251" s="243" t="s">
        <v>137</v>
      </c>
    </row>
    <row r="252" s="13" customFormat="1">
      <c r="A252" s="13"/>
      <c r="B252" s="233"/>
      <c r="C252" s="234"/>
      <c r="D252" s="235" t="s">
        <v>147</v>
      </c>
      <c r="E252" s="236" t="s">
        <v>19</v>
      </c>
      <c r="F252" s="237" t="s">
        <v>172</v>
      </c>
      <c r="G252" s="234"/>
      <c r="H252" s="236" t="s">
        <v>19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147</v>
      </c>
      <c r="AU252" s="243" t="s">
        <v>83</v>
      </c>
      <c r="AV252" s="13" t="s">
        <v>81</v>
      </c>
      <c r="AW252" s="13" t="s">
        <v>35</v>
      </c>
      <c r="AX252" s="13" t="s">
        <v>73</v>
      </c>
      <c r="AY252" s="243" t="s">
        <v>137</v>
      </c>
    </row>
    <row r="253" s="14" customFormat="1">
      <c r="A253" s="14"/>
      <c r="B253" s="244"/>
      <c r="C253" s="245"/>
      <c r="D253" s="235" t="s">
        <v>147</v>
      </c>
      <c r="E253" s="246" t="s">
        <v>19</v>
      </c>
      <c r="F253" s="247" t="s">
        <v>294</v>
      </c>
      <c r="G253" s="245"/>
      <c r="H253" s="248">
        <v>110.06999999999999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147</v>
      </c>
      <c r="AU253" s="254" t="s">
        <v>83</v>
      </c>
      <c r="AV253" s="14" t="s">
        <v>83</v>
      </c>
      <c r="AW253" s="14" t="s">
        <v>35</v>
      </c>
      <c r="AX253" s="14" t="s">
        <v>73</v>
      </c>
      <c r="AY253" s="254" t="s">
        <v>137</v>
      </c>
    </row>
    <row r="254" s="14" customFormat="1">
      <c r="A254" s="14"/>
      <c r="B254" s="244"/>
      <c r="C254" s="245"/>
      <c r="D254" s="235" t="s">
        <v>147</v>
      </c>
      <c r="E254" s="246" t="s">
        <v>19</v>
      </c>
      <c r="F254" s="247" t="s">
        <v>295</v>
      </c>
      <c r="G254" s="245"/>
      <c r="H254" s="248">
        <v>-4.3200000000000003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147</v>
      </c>
      <c r="AU254" s="254" t="s">
        <v>83</v>
      </c>
      <c r="AV254" s="14" t="s">
        <v>83</v>
      </c>
      <c r="AW254" s="14" t="s">
        <v>35</v>
      </c>
      <c r="AX254" s="14" t="s">
        <v>73</v>
      </c>
      <c r="AY254" s="254" t="s">
        <v>137</v>
      </c>
    </row>
    <row r="255" s="14" customFormat="1">
      <c r="A255" s="14"/>
      <c r="B255" s="244"/>
      <c r="C255" s="245"/>
      <c r="D255" s="235" t="s">
        <v>147</v>
      </c>
      <c r="E255" s="246" t="s">
        <v>19</v>
      </c>
      <c r="F255" s="247" t="s">
        <v>296</v>
      </c>
      <c r="G255" s="245"/>
      <c r="H255" s="248">
        <v>1.512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147</v>
      </c>
      <c r="AU255" s="254" t="s">
        <v>83</v>
      </c>
      <c r="AV255" s="14" t="s">
        <v>83</v>
      </c>
      <c r="AW255" s="14" t="s">
        <v>35</v>
      </c>
      <c r="AX255" s="14" t="s">
        <v>73</v>
      </c>
      <c r="AY255" s="254" t="s">
        <v>137</v>
      </c>
    </row>
    <row r="256" s="14" customFormat="1">
      <c r="A256" s="14"/>
      <c r="B256" s="244"/>
      <c r="C256" s="245"/>
      <c r="D256" s="235" t="s">
        <v>147</v>
      </c>
      <c r="E256" s="246" t="s">
        <v>19</v>
      </c>
      <c r="F256" s="247" t="s">
        <v>297</v>
      </c>
      <c r="G256" s="245"/>
      <c r="H256" s="248">
        <v>-2.75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147</v>
      </c>
      <c r="AU256" s="254" t="s">
        <v>83</v>
      </c>
      <c r="AV256" s="14" t="s">
        <v>83</v>
      </c>
      <c r="AW256" s="14" t="s">
        <v>35</v>
      </c>
      <c r="AX256" s="14" t="s">
        <v>73</v>
      </c>
      <c r="AY256" s="254" t="s">
        <v>137</v>
      </c>
    </row>
    <row r="257" s="14" customFormat="1">
      <c r="A257" s="14"/>
      <c r="B257" s="244"/>
      <c r="C257" s="245"/>
      <c r="D257" s="235" t="s">
        <v>147</v>
      </c>
      <c r="E257" s="246" t="s">
        <v>19</v>
      </c>
      <c r="F257" s="247" t="s">
        <v>298</v>
      </c>
      <c r="G257" s="245"/>
      <c r="H257" s="248">
        <v>0.84799999999999998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147</v>
      </c>
      <c r="AU257" s="254" t="s">
        <v>83</v>
      </c>
      <c r="AV257" s="14" t="s">
        <v>83</v>
      </c>
      <c r="AW257" s="14" t="s">
        <v>35</v>
      </c>
      <c r="AX257" s="14" t="s">
        <v>73</v>
      </c>
      <c r="AY257" s="254" t="s">
        <v>137</v>
      </c>
    </row>
    <row r="258" s="14" customFormat="1">
      <c r="A258" s="14"/>
      <c r="B258" s="244"/>
      <c r="C258" s="245"/>
      <c r="D258" s="235" t="s">
        <v>147</v>
      </c>
      <c r="E258" s="246" t="s">
        <v>19</v>
      </c>
      <c r="F258" s="247" t="s">
        <v>299</v>
      </c>
      <c r="G258" s="245"/>
      <c r="H258" s="248">
        <v>-5.8799999999999999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147</v>
      </c>
      <c r="AU258" s="254" t="s">
        <v>83</v>
      </c>
      <c r="AV258" s="14" t="s">
        <v>83</v>
      </c>
      <c r="AW258" s="14" t="s">
        <v>35</v>
      </c>
      <c r="AX258" s="14" t="s">
        <v>73</v>
      </c>
      <c r="AY258" s="254" t="s">
        <v>137</v>
      </c>
    </row>
    <row r="259" s="14" customFormat="1">
      <c r="A259" s="14"/>
      <c r="B259" s="244"/>
      <c r="C259" s="245"/>
      <c r="D259" s="235" t="s">
        <v>147</v>
      </c>
      <c r="E259" s="246" t="s">
        <v>19</v>
      </c>
      <c r="F259" s="247" t="s">
        <v>300</v>
      </c>
      <c r="G259" s="245"/>
      <c r="H259" s="248">
        <v>-4.7999999999999998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147</v>
      </c>
      <c r="AU259" s="254" t="s">
        <v>83</v>
      </c>
      <c r="AV259" s="14" t="s">
        <v>83</v>
      </c>
      <c r="AW259" s="14" t="s">
        <v>35</v>
      </c>
      <c r="AX259" s="14" t="s">
        <v>73</v>
      </c>
      <c r="AY259" s="254" t="s">
        <v>137</v>
      </c>
    </row>
    <row r="260" s="13" customFormat="1">
      <c r="A260" s="13"/>
      <c r="B260" s="233"/>
      <c r="C260" s="234"/>
      <c r="D260" s="235" t="s">
        <v>147</v>
      </c>
      <c r="E260" s="236" t="s">
        <v>19</v>
      </c>
      <c r="F260" s="237" t="s">
        <v>272</v>
      </c>
      <c r="G260" s="234"/>
      <c r="H260" s="236" t="s">
        <v>19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147</v>
      </c>
      <c r="AU260" s="243" t="s">
        <v>83</v>
      </c>
      <c r="AV260" s="13" t="s">
        <v>81</v>
      </c>
      <c r="AW260" s="13" t="s">
        <v>35</v>
      </c>
      <c r="AX260" s="13" t="s">
        <v>73</v>
      </c>
      <c r="AY260" s="243" t="s">
        <v>137</v>
      </c>
    </row>
    <row r="261" s="14" customFormat="1">
      <c r="A261" s="14"/>
      <c r="B261" s="244"/>
      <c r="C261" s="245"/>
      <c r="D261" s="235" t="s">
        <v>147</v>
      </c>
      <c r="E261" s="246" t="s">
        <v>19</v>
      </c>
      <c r="F261" s="247" t="s">
        <v>301</v>
      </c>
      <c r="G261" s="245"/>
      <c r="H261" s="248">
        <v>51.884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147</v>
      </c>
      <c r="AU261" s="254" t="s">
        <v>83</v>
      </c>
      <c r="AV261" s="14" t="s">
        <v>83</v>
      </c>
      <c r="AW261" s="14" t="s">
        <v>35</v>
      </c>
      <c r="AX261" s="14" t="s">
        <v>73</v>
      </c>
      <c r="AY261" s="254" t="s">
        <v>137</v>
      </c>
    </row>
    <row r="262" s="14" customFormat="1">
      <c r="A262" s="14"/>
      <c r="B262" s="244"/>
      <c r="C262" s="245"/>
      <c r="D262" s="235" t="s">
        <v>147</v>
      </c>
      <c r="E262" s="246" t="s">
        <v>19</v>
      </c>
      <c r="F262" s="247" t="s">
        <v>302</v>
      </c>
      <c r="G262" s="245"/>
      <c r="H262" s="248">
        <v>-2.2000000000000002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147</v>
      </c>
      <c r="AU262" s="254" t="s">
        <v>83</v>
      </c>
      <c r="AV262" s="14" t="s">
        <v>83</v>
      </c>
      <c r="AW262" s="14" t="s">
        <v>35</v>
      </c>
      <c r="AX262" s="14" t="s">
        <v>73</v>
      </c>
      <c r="AY262" s="254" t="s">
        <v>137</v>
      </c>
    </row>
    <row r="263" s="14" customFormat="1">
      <c r="A263" s="14"/>
      <c r="B263" s="244"/>
      <c r="C263" s="245"/>
      <c r="D263" s="235" t="s">
        <v>147</v>
      </c>
      <c r="E263" s="246" t="s">
        <v>19</v>
      </c>
      <c r="F263" s="247" t="s">
        <v>303</v>
      </c>
      <c r="G263" s="245"/>
      <c r="H263" s="248">
        <v>0.81000000000000005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147</v>
      </c>
      <c r="AU263" s="254" t="s">
        <v>83</v>
      </c>
      <c r="AV263" s="14" t="s">
        <v>83</v>
      </c>
      <c r="AW263" s="14" t="s">
        <v>35</v>
      </c>
      <c r="AX263" s="14" t="s">
        <v>73</v>
      </c>
      <c r="AY263" s="254" t="s">
        <v>137</v>
      </c>
    </row>
    <row r="264" s="14" customFormat="1">
      <c r="A264" s="14"/>
      <c r="B264" s="244"/>
      <c r="C264" s="245"/>
      <c r="D264" s="235" t="s">
        <v>147</v>
      </c>
      <c r="E264" s="246" t="s">
        <v>19</v>
      </c>
      <c r="F264" s="247" t="s">
        <v>300</v>
      </c>
      <c r="G264" s="245"/>
      <c r="H264" s="248">
        <v>-4.7999999999999998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147</v>
      </c>
      <c r="AU264" s="254" t="s">
        <v>83</v>
      </c>
      <c r="AV264" s="14" t="s">
        <v>83</v>
      </c>
      <c r="AW264" s="14" t="s">
        <v>35</v>
      </c>
      <c r="AX264" s="14" t="s">
        <v>73</v>
      </c>
      <c r="AY264" s="254" t="s">
        <v>137</v>
      </c>
    </row>
    <row r="265" s="14" customFormat="1">
      <c r="A265" s="14"/>
      <c r="B265" s="244"/>
      <c r="C265" s="245"/>
      <c r="D265" s="235" t="s">
        <v>147</v>
      </c>
      <c r="E265" s="246" t="s">
        <v>19</v>
      </c>
      <c r="F265" s="247" t="s">
        <v>304</v>
      </c>
      <c r="G265" s="245"/>
      <c r="H265" s="248">
        <v>1.8360000000000001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147</v>
      </c>
      <c r="AU265" s="254" t="s">
        <v>83</v>
      </c>
      <c r="AV265" s="14" t="s">
        <v>83</v>
      </c>
      <c r="AW265" s="14" t="s">
        <v>35</v>
      </c>
      <c r="AX265" s="14" t="s">
        <v>73</v>
      </c>
      <c r="AY265" s="254" t="s">
        <v>137</v>
      </c>
    </row>
    <row r="266" s="14" customFormat="1">
      <c r="A266" s="14"/>
      <c r="B266" s="244"/>
      <c r="C266" s="245"/>
      <c r="D266" s="235" t="s">
        <v>147</v>
      </c>
      <c r="E266" s="246" t="s">
        <v>19</v>
      </c>
      <c r="F266" s="247" t="s">
        <v>305</v>
      </c>
      <c r="G266" s="245"/>
      <c r="H266" s="248">
        <v>-2.1600000000000001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147</v>
      </c>
      <c r="AU266" s="254" t="s">
        <v>83</v>
      </c>
      <c r="AV266" s="14" t="s">
        <v>83</v>
      </c>
      <c r="AW266" s="14" t="s">
        <v>35</v>
      </c>
      <c r="AX266" s="14" t="s">
        <v>73</v>
      </c>
      <c r="AY266" s="254" t="s">
        <v>137</v>
      </c>
    </row>
    <row r="267" s="14" customFormat="1">
      <c r="A267" s="14"/>
      <c r="B267" s="244"/>
      <c r="C267" s="245"/>
      <c r="D267" s="235" t="s">
        <v>147</v>
      </c>
      <c r="E267" s="246" t="s">
        <v>19</v>
      </c>
      <c r="F267" s="247" t="s">
        <v>306</v>
      </c>
      <c r="G267" s="245"/>
      <c r="H267" s="248">
        <v>0.75600000000000001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147</v>
      </c>
      <c r="AU267" s="254" t="s">
        <v>83</v>
      </c>
      <c r="AV267" s="14" t="s">
        <v>83</v>
      </c>
      <c r="AW267" s="14" t="s">
        <v>35</v>
      </c>
      <c r="AX267" s="14" t="s">
        <v>73</v>
      </c>
      <c r="AY267" s="254" t="s">
        <v>137</v>
      </c>
    </row>
    <row r="268" s="13" customFormat="1">
      <c r="A268" s="13"/>
      <c r="B268" s="233"/>
      <c r="C268" s="234"/>
      <c r="D268" s="235" t="s">
        <v>147</v>
      </c>
      <c r="E268" s="236" t="s">
        <v>19</v>
      </c>
      <c r="F268" s="237" t="s">
        <v>194</v>
      </c>
      <c r="G268" s="234"/>
      <c r="H268" s="236" t="s">
        <v>19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83</v>
      </c>
      <c r="AV268" s="13" t="s">
        <v>81</v>
      </c>
      <c r="AW268" s="13" t="s">
        <v>35</v>
      </c>
      <c r="AX268" s="13" t="s">
        <v>73</v>
      </c>
      <c r="AY268" s="243" t="s">
        <v>137</v>
      </c>
    </row>
    <row r="269" s="14" customFormat="1">
      <c r="A269" s="14"/>
      <c r="B269" s="244"/>
      <c r="C269" s="245"/>
      <c r="D269" s="235" t="s">
        <v>147</v>
      </c>
      <c r="E269" s="246" t="s">
        <v>19</v>
      </c>
      <c r="F269" s="247" t="s">
        <v>307</v>
      </c>
      <c r="G269" s="245"/>
      <c r="H269" s="248">
        <v>58.950000000000003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147</v>
      </c>
      <c r="AU269" s="254" t="s">
        <v>83</v>
      </c>
      <c r="AV269" s="14" t="s">
        <v>83</v>
      </c>
      <c r="AW269" s="14" t="s">
        <v>35</v>
      </c>
      <c r="AX269" s="14" t="s">
        <v>73</v>
      </c>
      <c r="AY269" s="254" t="s">
        <v>137</v>
      </c>
    </row>
    <row r="270" s="14" customFormat="1">
      <c r="A270" s="14"/>
      <c r="B270" s="244"/>
      <c r="C270" s="245"/>
      <c r="D270" s="235" t="s">
        <v>147</v>
      </c>
      <c r="E270" s="246" t="s">
        <v>19</v>
      </c>
      <c r="F270" s="247" t="s">
        <v>308</v>
      </c>
      <c r="G270" s="245"/>
      <c r="H270" s="248">
        <v>-1.0800000000000001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147</v>
      </c>
      <c r="AU270" s="254" t="s">
        <v>83</v>
      </c>
      <c r="AV270" s="14" t="s">
        <v>83</v>
      </c>
      <c r="AW270" s="14" t="s">
        <v>35</v>
      </c>
      <c r="AX270" s="14" t="s">
        <v>73</v>
      </c>
      <c r="AY270" s="254" t="s">
        <v>137</v>
      </c>
    </row>
    <row r="271" s="14" customFormat="1">
      <c r="A271" s="14"/>
      <c r="B271" s="244"/>
      <c r="C271" s="245"/>
      <c r="D271" s="235" t="s">
        <v>147</v>
      </c>
      <c r="E271" s="246" t="s">
        <v>19</v>
      </c>
      <c r="F271" s="247" t="s">
        <v>309</v>
      </c>
      <c r="G271" s="245"/>
      <c r="H271" s="248">
        <v>-2.3220000000000001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147</v>
      </c>
      <c r="AU271" s="254" t="s">
        <v>83</v>
      </c>
      <c r="AV271" s="14" t="s">
        <v>83</v>
      </c>
      <c r="AW271" s="14" t="s">
        <v>35</v>
      </c>
      <c r="AX271" s="14" t="s">
        <v>73</v>
      </c>
      <c r="AY271" s="254" t="s">
        <v>137</v>
      </c>
    </row>
    <row r="272" s="14" customFormat="1">
      <c r="A272" s="14"/>
      <c r="B272" s="244"/>
      <c r="C272" s="245"/>
      <c r="D272" s="235" t="s">
        <v>147</v>
      </c>
      <c r="E272" s="246" t="s">
        <v>19</v>
      </c>
      <c r="F272" s="247" t="s">
        <v>310</v>
      </c>
      <c r="G272" s="245"/>
      <c r="H272" s="248">
        <v>2.121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147</v>
      </c>
      <c r="AU272" s="254" t="s">
        <v>83</v>
      </c>
      <c r="AV272" s="14" t="s">
        <v>83</v>
      </c>
      <c r="AW272" s="14" t="s">
        <v>35</v>
      </c>
      <c r="AX272" s="14" t="s">
        <v>73</v>
      </c>
      <c r="AY272" s="254" t="s">
        <v>137</v>
      </c>
    </row>
    <row r="273" s="14" customFormat="1">
      <c r="A273" s="14"/>
      <c r="B273" s="244"/>
      <c r="C273" s="245"/>
      <c r="D273" s="235" t="s">
        <v>147</v>
      </c>
      <c r="E273" s="246" t="s">
        <v>19</v>
      </c>
      <c r="F273" s="247" t="s">
        <v>311</v>
      </c>
      <c r="G273" s="245"/>
      <c r="H273" s="248">
        <v>0.54000000000000004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147</v>
      </c>
      <c r="AU273" s="254" t="s">
        <v>83</v>
      </c>
      <c r="AV273" s="14" t="s">
        <v>83</v>
      </c>
      <c r="AW273" s="14" t="s">
        <v>35</v>
      </c>
      <c r="AX273" s="14" t="s">
        <v>73</v>
      </c>
      <c r="AY273" s="254" t="s">
        <v>137</v>
      </c>
    </row>
    <row r="274" s="16" customFormat="1">
      <c r="A274" s="16"/>
      <c r="B274" s="276"/>
      <c r="C274" s="277"/>
      <c r="D274" s="235" t="s">
        <v>147</v>
      </c>
      <c r="E274" s="278" t="s">
        <v>19</v>
      </c>
      <c r="F274" s="279" t="s">
        <v>324</v>
      </c>
      <c r="G274" s="277"/>
      <c r="H274" s="280">
        <v>199.01500000000002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6" t="s">
        <v>147</v>
      </c>
      <c r="AU274" s="286" t="s">
        <v>83</v>
      </c>
      <c r="AV274" s="16" t="s">
        <v>138</v>
      </c>
      <c r="AW274" s="16" t="s">
        <v>35</v>
      </c>
      <c r="AX274" s="16" t="s">
        <v>73</v>
      </c>
      <c r="AY274" s="286" t="s">
        <v>137</v>
      </c>
    </row>
    <row r="275" s="13" customFormat="1">
      <c r="A275" s="13"/>
      <c r="B275" s="233"/>
      <c r="C275" s="234"/>
      <c r="D275" s="235" t="s">
        <v>147</v>
      </c>
      <c r="E275" s="236" t="s">
        <v>19</v>
      </c>
      <c r="F275" s="237" t="s">
        <v>325</v>
      </c>
      <c r="G275" s="234"/>
      <c r="H275" s="236" t="s">
        <v>19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147</v>
      </c>
      <c r="AU275" s="243" t="s">
        <v>83</v>
      </c>
      <c r="AV275" s="13" t="s">
        <v>81</v>
      </c>
      <c r="AW275" s="13" t="s">
        <v>35</v>
      </c>
      <c r="AX275" s="13" t="s">
        <v>73</v>
      </c>
      <c r="AY275" s="243" t="s">
        <v>137</v>
      </c>
    </row>
    <row r="276" s="14" customFormat="1">
      <c r="A276" s="14"/>
      <c r="B276" s="244"/>
      <c r="C276" s="245"/>
      <c r="D276" s="235" t="s">
        <v>147</v>
      </c>
      <c r="E276" s="246" t="s">
        <v>19</v>
      </c>
      <c r="F276" s="247" t="s">
        <v>326</v>
      </c>
      <c r="G276" s="245"/>
      <c r="H276" s="248">
        <v>-76.25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147</v>
      </c>
      <c r="AU276" s="254" t="s">
        <v>83</v>
      </c>
      <c r="AV276" s="14" t="s">
        <v>83</v>
      </c>
      <c r="AW276" s="14" t="s">
        <v>35</v>
      </c>
      <c r="AX276" s="14" t="s">
        <v>73</v>
      </c>
      <c r="AY276" s="254" t="s">
        <v>137</v>
      </c>
    </row>
    <row r="277" s="15" customFormat="1">
      <c r="A277" s="15"/>
      <c r="B277" s="265"/>
      <c r="C277" s="266"/>
      <c r="D277" s="235" t="s">
        <v>147</v>
      </c>
      <c r="E277" s="267" t="s">
        <v>19</v>
      </c>
      <c r="F277" s="268" t="s">
        <v>201</v>
      </c>
      <c r="G277" s="266"/>
      <c r="H277" s="269">
        <v>122.76500000000002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5" t="s">
        <v>147</v>
      </c>
      <c r="AU277" s="275" t="s">
        <v>83</v>
      </c>
      <c r="AV277" s="15" t="s">
        <v>145</v>
      </c>
      <c r="AW277" s="15" t="s">
        <v>35</v>
      </c>
      <c r="AX277" s="15" t="s">
        <v>81</v>
      </c>
      <c r="AY277" s="275" t="s">
        <v>137</v>
      </c>
    </row>
    <row r="278" s="2" customFormat="1" ht="33" customHeight="1">
      <c r="A278" s="40"/>
      <c r="B278" s="41"/>
      <c r="C278" s="220" t="s">
        <v>327</v>
      </c>
      <c r="D278" s="220" t="s">
        <v>140</v>
      </c>
      <c r="E278" s="221" t="s">
        <v>328</v>
      </c>
      <c r="F278" s="222" t="s">
        <v>329</v>
      </c>
      <c r="G278" s="223" t="s">
        <v>143</v>
      </c>
      <c r="H278" s="224">
        <v>398.02999999999997</v>
      </c>
      <c r="I278" s="225"/>
      <c r="J278" s="226">
        <f>ROUND(I278*H278,2)</f>
        <v>0</v>
      </c>
      <c r="K278" s="222" t="s">
        <v>144</v>
      </c>
      <c r="L278" s="46"/>
      <c r="M278" s="227" t="s">
        <v>19</v>
      </c>
      <c r="N278" s="228" t="s">
        <v>44</v>
      </c>
      <c r="O278" s="86"/>
      <c r="P278" s="229">
        <f>O278*H278</f>
        <v>0</v>
      </c>
      <c r="Q278" s="229">
        <v>0.0079000000000000008</v>
      </c>
      <c r="R278" s="229">
        <f>Q278*H278</f>
        <v>3.1444369999999999</v>
      </c>
      <c r="S278" s="229">
        <v>0</v>
      </c>
      <c r="T278" s="23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1" t="s">
        <v>145</v>
      </c>
      <c r="AT278" s="231" t="s">
        <v>140</v>
      </c>
      <c r="AU278" s="231" t="s">
        <v>83</v>
      </c>
      <c r="AY278" s="19" t="s">
        <v>137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9" t="s">
        <v>81</v>
      </c>
      <c r="BK278" s="232">
        <f>ROUND(I278*H278,2)</f>
        <v>0</v>
      </c>
      <c r="BL278" s="19" t="s">
        <v>145</v>
      </c>
      <c r="BM278" s="231" t="s">
        <v>330</v>
      </c>
    </row>
    <row r="279" s="13" customFormat="1">
      <c r="A279" s="13"/>
      <c r="B279" s="233"/>
      <c r="C279" s="234"/>
      <c r="D279" s="235" t="s">
        <v>147</v>
      </c>
      <c r="E279" s="236" t="s">
        <v>19</v>
      </c>
      <c r="F279" s="237" t="s">
        <v>293</v>
      </c>
      <c r="G279" s="234"/>
      <c r="H279" s="236" t="s">
        <v>19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147</v>
      </c>
      <c r="AU279" s="243" t="s">
        <v>83</v>
      </c>
      <c r="AV279" s="13" t="s">
        <v>81</v>
      </c>
      <c r="AW279" s="13" t="s">
        <v>35</v>
      </c>
      <c r="AX279" s="13" t="s">
        <v>73</v>
      </c>
      <c r="AY279" s="243" t="s">
        <v>137</v>
      </c>
    </row>
    <row r="280" s="13" customFormat="1">
      <c r="A280" s="13"/>
      <c r="B280" s="233"/>
      <c r="C280" s="234"/>
      <c r="D280" s="235" t="s">
        <v>147</v>
      </c>
      <c r="E280" s="236" t="s">
        <v>19</v>
      </c>
      <c r="F280" s="237" t="s">
        <v>172</v>
      </c>
      <c r="G280" s="234"/>
      <c r="H280" s="236" t="s">
        <v>19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147</v>
      </c>
      <c r="AU280" s="243" t="s">
        <v>83</v>
      </c>
      <c r="AV280" s="13" t="s">
        <v>81</v>
      </c>
      <c r="AW280" s="13" t="s">
        <v>35</v>
      </c>
      <c r="AX280" s="13" t="s">
        <v>73</v>
      </c>
      <c r="AY280" s="243" t="s">
        <v>137</v>
      </c>
    </row>
    <row r="281" s="14" customFormat="1">
      <c r="A281" s="14"/>
      <c r="B281" s="244"/>
      <c r="C281" s="245"/>
      <c r="D281" s="235" t="s">
        <v>147</v>
      </c>
      <c r="E281" s="246" t="s">
        <v>19</v>
      </c>
      <c r="F281" s="247" t="s">
        <v>294</v>
      </c>
      <c r="G281" s="245"/>
      <c r="H281" s="248">
        <v>110.06999999999999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147</v>
      </c>
      <c r="AU281" s="254" t="s">
        <v>83</v>
      </c>
      <c r="AV281" s="14" t="s">
        <v>83</v>
      </c>
      <c r="AW281" s="14" t="s">
        <v>35</v>
      </c>
      <c r="AX281" s="14" t="s">
        <v>73</v>
      </c>
      <c r="AY281" s="254" t="s">
        <v>137</v>
      </c>
    </row>
    <row r="282" s="14" customFormat="1">
      <c r="A282" s="14"/>
      <c r="B282" s="244"/>
      <c r="C282" s="245"/>
      <c r="D282" s="235" t="s">
        <v>147</v>
      </c>
      <c r="E282" s="246" t="s">
        <v>19</v>
      </c>
      <c r="F282" s="247" t="s">
        <v>295</v>
      </c>
      <c r="G282" s="245"/>
      <c r="H282" s="248">
        <v>-4.3200000000000003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147</v>
      </c>
      <c r="AU282" s="254" t="s">
        <v>83</v>
      </c>
      <c r="AV282" s="14" t="s">
        <v>83</v>
      </c>
      <c r="AW282" s="14" t="s">
        <v>35</v>
      </c>
      <c r="AX282" s="14" t="s">
        <v>73</v>
      </c>
      <c r="AY282" s="254" t="s">
        <v>137</v>
      </c>
    </row>
    <row r="283" s="14" customFormat="1">
      <c r="A283" s="14"/>
      <c r="B283" s="244"/>
      <c r="C283" s="245"/>
      <c r="D283" s="235" t="s">
        <v>147</v>
      </c>
      <c r="E283" s="246" t="s">
        <v>19</v>
      </c>
      <c r="F283" s="247" t="s">
        <v>296</v>
      </c>
      <c r="G283" s="245"/>
      <c r="H283" s="248">
        <v>1.512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147</v>
      </c>
      <c r="AU283" s="254" t="s">
        <v>83</v>
      </c>
      <c r="AV283" s="14" t="s">
        <v>83</v>
      </c>
      <c r="AW283" s="14" t="s">
        <v>35</v>
      </c>
      <c r="AX283" s="14" t="s">
        <v>73</v>
      </c>
      <c r="AY283" s="254" t="s">
        <v>137</v>
      </c>
    </row>
    <row r="284" s="14" customFormat="1">
      <c r="A284" s="14"/>
      <c r="B284" s="244"/>
      <c r="C284" s="245"/>
      <c r="D284" s="235" t="s">
        <v>147</v>
      </c>
      <c r="E284" s="246" t="s">
        <v>19</v>
      </c>
      <c r="F284" s="247" t="s">
        <v>297</v>
      </c>
      <c r="G284" s="245"/>
      <c r="H284" s="248">
        <v>-2.75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147</v>
      </c>
      <c r="AU284" s="254" t="s">
        <v>83</v>
      </c>
      <c r="AV284" s="14" t="s">
        <v>83</v>
      </c>
      <c r="AW284" s="14" t="s">
        <v>35</v>
      </c>
      <c r="AX284" s="14" t="s">
        <v>73</v>
      </c>
      <c r="AY284" s="254" t="s">
        <v>137</v>
      </c>
    </row>
    <row r="285" s="14" customFormat="1">
      <c r="A285" s="14"/>
      <c r="B285" s="244"/>
      <c r="C285" s="245"/>
      <c r="D285" s="235" t="s">
        <v>147</v>
      </c>
      <c r="E285" s="246" t="s">
        <v>19</v>
      </c>
      <c r="F285" s="247" t="s">
        <v>298</v>
      </c>
      <c r="G285" s="245"/>
      <c r="H285" s="248">
        <v>0.84799999999999998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147</v>
      </c>
      <c r="AU285" s="254" t="s">
        <v>83</v>
      </c>
      <c r="AV285" s="14" t="s">
        <v>83</v>
      </c>
      <c r="AW285" s="14" t="s">
        <v>35</v>
      </c>
      <c r="AX285" s="14" t="s">
        <v>73</v>
      </c>
      <c r="AY285" s="254" t="s">
        <v>137</v>
      </c>
    </row>
    <row r="286" s="14" customFormat="1">
      <c r="A286" s="14"/>
      <c r="B286" s="244"/>
      <c r="C286" s="245"/>
      <c r="D286" s="235" t="s">
        <v>147</v>
      </c>
      <c r="E286" s="246" t="s">
        <v>19</v>
      </c>
      <c r="F286" s="247" t="s">
        <v>299</v>
      </c>
      <c r="G286" s="245"/>
      <c r="H286" s="248">
        <v>-5.8799999999999999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147</v>
      </c>
      <c r="AU286" s="254" t="s">
        <v>83</v>
      </c>
      <c r="AV286" s="14" t="s">
        <v>83</v>
      </c>
      <c r="AW286" s="14" t="s">
        <v>35</v>
      </c>
      <c r="AX286" s="14" t="s">
        <v>73</v>
      </c>
      <c r="AY286" s="254" t="s">
        <v>137</v>
      </c>
    </row>
    <row r="287" s="14" customFormat="1">
      <c r="A287" s="14"/>
      <c r="B287" s="244"/>
      <c r="C287" s="245"/>
      <c r="D287" s="235" t="s">
        <v>147</v>
      </c>
      <c r="E287" s="246" t="s">
        <v>19</v>
      </c>
      <c r="F287" s="247" t="s">
        <v>300</v>
      </c>
      <c r="G287" s="245"/>
      <c r="H287" s="248">
        <v>-4.7999999999999998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147</v>
      </c>
      <c r="AU287" s="254" t="s">
        <v>83</v>
      </c>
      <c r="AV287" s="14" t="s">
        <v>83</v>
      </c>
      <c r="AW287" s="14" t="s">
        <v>35</v>
      </c>
      <c r="AX287" s="14" t="s">
        <v>73</v>
      </c>
      <c r="AY287" s="254" t="s">
        <v>137</v>
      </c>
    </row>
    <row r="288" s="13" customFormat="1">
      <c r="A288" s="13"/>
      <c r="B288" s="233"/>
      <c r="C288" s="234"/>
      <c r="D288" s="235" t="s">
        <v>147</v>
      </c>
      <c r="E288" s="236" t="s">
        <v>19</v>
      </c>
      <c r="F288" s="237" t="s">
        <v>272</v>
      </c>
      <c r="G288" s="234"/>
      <c r="H288" s="236" t="s">
        <v>19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147</v>
      </c>
      <c r="AU288" s="243" t="s">
        <v>83</v>
      </c>
      <c r="AV288" s="13" t="s">
        <v>81</v>
      </c>
      <c r="AW288" s="13" t="s">
        <v>35</v>
      </c>
      <c r="AX288" s="13" t="s">
        <v>73</v>
      </c>
      <c r="AY288" s="243" t="s">
        <v>137</v>
      </c>
    </row>
    <row r="289" s="14" customFormat="1">
      <c r="A289" s="14"/>
      <c r="B289" s="244"/>
      <c r="C289" s="245"/>
      <c r="D289" s="235" t="s">
        <v>147</v>
      </c>
      <c r="E289" s="246" t="s">
        <v>19</v>
      </c>
      <c r="F289" s="247" t="s">
        <v>301</v>
      </c>
      <c r="G289" s="245"/>
      <c r="H289" s="248">
        <v>51.884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147</v>
      </c>
      <c r="AU289" s="254" t="s">
        <v>83</v>
      </c>
      <c r="AV289" s="14" t="s">
        <v>83</v>
      </c>
      <c r="AW289" s="14" t="s">
        <v>35</v>
      </c>
      <c r="AX289" s="14" t="s">
        <v>73</v>
      </c>
      <c r="AY289" s="254" t="s">
        <v>137</v>
      </c>
    </row>
    <row r="290" s="14" customFormat="1">
      <c r="A290" s="14"/>
      <c r="B290" s="244"/>
      <c r="C290" s="245"/>
      <c r="D290" s="235" t="s">
        <v>147</v>
      </c>
      <c r="E290" s="246" t="s">
        <v>19</v>
      </c>
      <c r="F290" s="247" t="s">
        <v>302</v>
      </c>
      <c r="G290" s="245"/>
      <c r="H290" s="248">
        <v>-2.2000000000000002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147</v>
      </c>
      <c r="AU290" s="254" t="s">
        <v>83</v>
      </c>
      <c r="AV290" s="14" t="s">
        <v>83</v>
      </c>
      <c r="AW290" s="14" t="s">
        <v>35</v>
      </c>
      <c r="AX290" s="14" t="s">
        <v>73</v>
      </c>
      <c r="AY290" s="254" t="s">
        <v>137</v>
      </c>
    </row>
    <row r="291" s="14" customFormat="1">
      <c r="A291" s="14"/>
      <c r="B291" s="244"/>
      <c r="C291" s="245"/>
      <c r="D291" s="235" t="s">
        <v>147</v>
      </c>
      <c r="E291" s="246" t="s">
        <v>19</v>
      </c>
      <c r="F291" s="247" t="s">
        <v>303</v>
      </c>
      <c r="G291" s="245"/>
      <c r="H291" s="248">
        <v>0.81000000000000005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147</v>
      </c>
      <c r="AU291" s="254" t="s">
        <v>83</v>
      </c>
      <c r="AV291" s="14" t="s">
        <v>83</v>
      </c>
      <c r="AW291" s="14" t="s">
        <v>35</v>
      </c>
      <c r="AX291" s="14" t="s">
        <v>73</v>
      </c>
      <c r="AY291" s="254" t="s">
        <v>137</v>
      </c>
    </row>
    <row r="292" s="14" customFormat="1">
      <c r="A292" s="14"/>
      <c r="B292" s="244"/>
      <c r="C292" s="245"/>
      <c r="D292" s="235" t="s">
        <v>147</v>
      </c>
      <c r="E292" s="246" t="s">
        <v>19</v>
      </c>
      <c r="F292" s="247" t="s">
        <v>300</v>
      </c>
      <c r="G292" s="245"/>
      <c r="H292" s="248">
        <v>-4.7999999999999998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147</v>
      </c>
      <c r="AU292" s="254" t="s">
        <v>83</v>
      </c>
      <c r="AV292" s="14" t="s">
        <v>83</v>
      </c>
      <c r="AW292" s="14" t="s">
        <v>35</v>
      </c>
      <c r="AX292" s="14" t="s">
        <v>73</v>
      </c>
      <c r="AY292" s="254" t="s">
        <v>137</v>
      </c>
    </row>
    <row r="293" s="14" customFormat="1">
      <c r="A293" s="14"/>
      <c r="B293" s="244"/>
      <c r="C293" s="245"/>
      <c r="D293" s="235" t="s">
        <v>147</v>
      </c>
      <c r="E293" s="246" t="s">
        <v>19</v>
      </c>
      <c r="F293" s="247" t="s">
        <v>304</v>
      </c>
      <c r="G293" s="245"/>
      <c r="H293" s="248">
        <v>1.8360000000000001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147</v>
      </c>
      <c r="AU293" s="254" t="s">
        <v>83</v>
      </c>
      <c r="AV293" s="14" t="s">
        <v>83</v>
      </c>
      <c r="AW293" s="14" t="s">
        <v>35</v>
      </c>
      <c r="AX293" s="14" t="s">
        <v>73</v>
      </c>
      <c r="AY293" s="254" t="s">
        <v>137</v>
      </c>
    </row>
    <row r="294" s="14" customFormat="1">
      <c r="A294" s="14"/>
      <c r="B294" s="244"/>
      <c r="C294" s="245"/>
      <c r="D294" s="235" t="s">
        <v>147</v>
      </c>
      <c r="E294" s="246" t="s">
        <v>19</v>
      </c>
      <c r="F294" s="247" t="s">
        <v>305</v>
      </c>
      <c r="G294" s="245"/>
      <c r="H294" s="248">
        <v>-2.1600000000000001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147</v>
      </c>
      <c r="AU294" s="254" t="s">
        <v>83</v>
      </c>
      <c r="AV294" s="14" t="s">
        <v>83</v>
      </c>
      <c r="AW294" s="14" t="s">
        <v>35</v>
      </c>
      <c r="AX294" s="14" t="s">
        <v>73</v>
      </c>
      <c r="AY294" s="254" t="s">
        <v>137</v>
      </c>
    </row>
    <row r="295" s="14" customFormat="1">
      <c r="A295" s="14"/>
      <c r="B295" s="244"/>
      <c r="C295" s="245"/>
      <c r="D295" s="235" t="s">
        <v>147</v>
      </c>
      <c r="E295" s="246" t="s">
        <v>19</v>
      </c>
      <c r="F295" s="247" t="s">
        <v>306</v>
      </c>
      <c r="G295" s="245"/>
      <c r="H295" s="248">
        <v>0.75600000000000001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147</v>
      </c>
      <c r="AU295" s="254" t="s">
        <v>83</v>
      </c>
      <c r="AV295" s="14" t="s">
        <v>83</v>
      </c>
      <c r="AW295" s="14" t="s">
        <v>35</v>
      </c>
      <c r="AX295" s="14" t="s">
        <v>73</v>
      </c>
      <c r="AY295" s="254" t="s">
        <v>137</v>
      </c>
    </row>
    <row r="296" s="13" customFormat="1">
      <c r="A296" s="13"/>
      <c r="B296" s="233"/>
      <c r="C296" s="234"/>
      <c r="D296" s="235" t="s">
        <v>147</v>
      </c>
      <c r="E296" s="236" t="s">
        <v>19</v>
      </c>
      <c r="F296" s="237" t="s">
        <v>194</v>
      </c>
      <c r="G296" s="234"/>
      <c r="H296" s="236" t="s">
        <v>19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147</v>
      </c>
      <c r="AU296" s="243" t="s">
        <v>83</v>
      </c>
      <c r="AV296" s="13" t="s">
        <v>81</v>
      </c>
      <c r="AW296" s="13" t="s">
        <v>35</v>
      </c>
      <c r="AX296" s="13" t="s">
        <v>73</v>
      </c>
      <c r="AY296" s="243" t="s">
        <v>137</v>
      </c>
    </row>
    <row r="297" s="14" customFormat="1">
      <c r="A297" s="14"/>
      <c r="B297" s="244"/>
      <c r="C297" s="245"/>
      <c r="D297" s="235" t="s">
        <v>147</v>
      </c>
      <c r="E297" s="246" t="s">
        <v>19</v>
      </c>
      <c r="F297" s="247" t="s">
        <v>307</v>
      </c>
      <c r="G297" s="245"/>
      <c r="H297" s="248">
        <v>58.950000000000003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147</v>
      </c>
      <c r="AU297" s="254" t="s">
        <v>83</v>
      </c>
      <c r="AV297" s="14" t="s">
        <v>83</v>
      </c>
      <c r="AW297" s="14" t="s">
        <v>35</v>
      </c>
      <c r="AX297" s="14" t="s">
        <v>73</v>
      </c>
      <c r="AY297" s="254" t="s">
        <v>137</v>
      </c>
    </row>
    <row r="298" s="14" customFormat="1">
      <c r="A298" s="14"/>
      <c r="B298" s="244"/>
      <c r="C298" s="245"/>
      <c r="D298" s="235" t="s">
        <v>147</v>
      </c>
      <c r="E298" s="246" t="s">
        <v>19</v>
      </c>
      <c r="F298" s="247" t="s">
        <v>308</v>
      </c>
      <c r="G298" s="245"/>
      <c r="H298" s="248">
        <v>-1.0800000000000001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147</v>
      </c>
      <c r="AU298" s="254" t="s">
        <v>83</v>
      </c>
      <c r="AV298" s="14" t="s">
        <v>83</v>
      </c>
      <c r="AW298" s="14" t="s">
        <v>35</v>
      </c>
      <c r="AX298" s="14" t="s">
        <v>73</v>
      </c>
      <c r="AY298" s="254" t="s">
        <v>137</v>
      </c>
    </row>
    <row r="299" s="14" customFormat="1">
      <c r="A299" s="14"/>
      <c r="B299" s="244"/>
      <c r="C299" s="245"/>
      <c r="D299" s="235" t="s">
        <v>147</v>
      </c>
      <c r="E299" s="246" t="s">
        <v>19</v>
      </c>
      <c r="F299" s="247" t="s">
        <v>309</v>
      </c>
      <c r="G299" s="245"/>
      <c r="H299" s="248">
        <v>-2.3220000000000001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147</v>
      </c>
      <c r="AU299" s="254" t="s">
        <v>83</v>
      </c>
      <c r="AV299" s="14" t="s">
        <v>83</v>
      </c>
      <c r="AW299" s="14" t="s">
        <v>35</v>
      </c>
      <c r="AX299" s="14" t="s">
        <v>73</v>
      </c>
      <c r="AY299" s="254" t="s">
        <v>137</v>
      </c>
    </row>
    <row r="300" s="14" customFormat="1">
      <c r="A300" s="14"/>
      <c r="B300" s="244"/>
      <c r="C300" s="245"/>
      <c r="D300" s="235" t="s">
        <v>147</v>
      </c>
      <c r="E300" s="246" t="s">
        <v>19</v>
      </c>
      <c r="F300" s="247" t="s">
        <v>310</v>
      </c>
      <c r="G300" s="245"/>
      <c r="H300" s="248">
        <v>2.121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147</v>
      </c>
      <c r="AU300" s="254" t="s">
        <v>83</v>
      </c>
      <c r="AV300" s="14" t="s">
        <v>83</v>
      </c>
      <c r="AW300" s="14" t="s">
        <v>35</v>
      </c>
      <c r="AX300" s="14" t="s">
        <v>73</v>
      </c>
      <c r="AY300" s="254" t="s">
        <v>137</v>
      </c>
    </row>
    <row r="301" s="14" customFormat="1">
      <c r="A301" s="14"/>
      <c r="B301" s="244"/>
      <c r="C301" s="245"/>
      <c r="D301" s="235" t="s">
        <v>147</v>
      </c>
      <c r="E301" s="246" t="s">
        <v>19</v>
      </c>
      <c r="F301" s="247" t="s">
        <v>311</v>
      </c>
      <c r="G301" s="245"/>
      <c r="H301" s="248">
        <v>0.54000000000000004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147</v>
      </c>
      <c r="AU301" s="254" t="s">
        <v>83</v>
      </c>
      <c r="AV301" s="14" t="s">
        <v>83</v>
      </c>
      <c r="AW301" s="14" t="s">
        <v>35</v>
      </c>
      <c r="AX301" s="14" t="s">
        <v>73</v>
      </c>
      <c r="AY301" s="254" t="s">
        <v>137</v>
      </c>
    </row>
    <row r="302" s="15" customFormat="1">
      <c r="A302" s="15"/>
      <c r="B302" s="265"/>
      <c r="C302" s="266"/>
      <c r="D302" s="235" t="s">
        <v>147</v>
      </c>
      <c r="E302" s="267" t="s">
        <v>19</v>
      </c>
      <c r="F302" s="268" t="s">
        <v>201</v>
      </c>
      <c r="G302" s="266"/>
      <c r="H302" s="269">
        <v>199.01500000000002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5" t="s">
        <v>147</v>
      </c>
      <c r="AU302" s="275" t="s">
        <v>83</v>
      </c>
      <c r="AV302" s="15" t="s">
        <v>145</v>
      </c>
      <c r="AW302" s="15" t="s">
        <v>35</v>
      </c>
      <c r="AX302" s="15" t="s">
        <v>81</v>
      </c>
      <c r="AY302" s="275" t="s">
        <v>137</v>
      </c>
    </row>
    <row r="303" s="14" customFormat="1">
      <c r="A303" s="14"/>
      <c r="B303" s="244"/>
      <c r="C303" s="245"/>
      <c r="D303" s="235" t="s">
        <v>147</v>
      </c>
      <c r="E303" s="245"/>
      <c r="F303" s="247" t="s">
        <v>331</v>
      </c>
      <c r="G303" s="245"/>
      <c r="H303" s="248">
        <v>398.02999999999997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147</v>
      </c>
      <c r="AU303" s="254" t="s">
        <v>83</v>
      </c>
      <c r="AV303" s="14" t="s">
        <v>83</v>
      </c>
      <c r="AW303" s="14" t="s">
        <v>4</v>
      </c>
      <c r="AX303" s="14" t="s">
        <v>81</v>
      </c>
      <c r="AY303" s="254" t="s">
        <v>137</v>
      </c>
    </row>
    <row r="304" s="2" customFormat="1" ht="21.75" customHeight="1">
      <c r="A304" s="40"/>
      <c r="B304" s="41"/>
      <c r="C304" s="220" t="s">
        <v>332</v>
      </c>
      <c r="D304" s="220" t="s">
        <v>140</v>
      </c>
      <c r="E304" s="221" t="s">
        <v>333</v>
      </c>
      <c r="F304" s="222" t="s">
        <v>334</v>
      </c>
      <c r="G304" s="223" t="s">
        <v>143</v>
      </c>
      <c r="H304" s="224">
        <v>4.4500000000000002</v>
      </c>
      <c r="I304" s="225"/>
      <c r="J304" s="226">
        <f>ROUND(I304*H304,2)</f>
        <v>0</v>
      </c>
      <c r="K304" s="222" t="s">
        <v>144</v>
      </c>
      <c r="L304" s="46"/>
      <c r="M304" s="227" t="s">
        <v>19</v>
      </c>
      <c r="N304" s="228" t="s">
        <v>44</v>
      </c>
      <c r="O304" s="86"/>
      <c r="P304" s="229">
        <f>O304*H304</f>
        <v>0</v>
      </c>
      <c r="Q304" s="229">
        <v>0.038199999999999998</v>
      </c>
      <c r="R304" s="229">
        <f>Q304*H304</f>
        <v>0.16999</v>
      </c>
      <c r="S304" s="229">
        <v>0</v>
      </c>
      <c r="T304" s="23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1" t="s">
        <v>145</v>
      </c>
      <c r="AT304" s="231" t="s">
        <v>140</v>
      </c>
      <c r="AU304" s="231" t="s">
        <v>83</v>
      </c>
      <c r="AY304" s="19" t="s">
        <v>137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9" t="s">
        <v>81</v>
      </c>
      <c r="BK304" s="232">
        <f>ROUND(I304*H304,2)</f>
        <v>0</v>
      </c>
      <c r="BL304" s="19" t="s">
        <v>145</v>
      </c>
      <c r="BM304" s="231" t="s">
        <v>335</v>
      </c>
    </row>
    <row r="305" s="13" customFormat="1">
      <c r="A305" s="13"/>
      <c r="B305" s="233"/>
      <c r="C305" s="234"/>
      <c r="D305" s="235" t="s">
        <v>147</v>
      </c>
      <c r="E305" s="236" t="s">
        <v>19</v>
      </c>
      <c r="F305" s="237" t="s">
        <v>336</v>
      </c>
      <c r="G305" s="234"/>
      <c r="H305" s="236" t="s">
        <v>19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147</v>
      </c>
      <c r="AU305" s="243" t="s">
        <v>83</v>
      </c>
      <c r="AV305" s="13" t="s">
        <v>81</v>
      </c>
      <c r="AW305" s="13" t="s">
        <v>35</v>
      </c>
      <c r="AX305" s="13" t="s">
        <v>73</v>
      </c>
      <c r="AY305" s="243" t="s">
        <v>137</v>
      </c>
    </row>
    <row r="306" s="14" customFormat="1">
      <c r="A306" s="14"/>
      <c r="B306" s="244"/>
      <c r="C306" s="245"/>
      <c r="D306" s="235" t="s">
        <v>147</v>
      </c>
      <c r="E306" s="246" t="s">
        <v>19</v>
      </c>
      <c r="F306" s="247" t="s">
        <v>337</v>
      </c>
      <c r="G306" s="245"/>
      <c r="H306" s="248">
        <v>1.2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147</v>
      </c>
      <c r="AU306" s="254" t="s">
        <v>83</v>
      </c>
      <c r="AV306" s="14" t="s">
        <v>83</v>
      </c>
      <c r="AW306" s="14" t="s">
        <v>35</v>
      </c>
      <c r="AX306" s="14" t="s">
        <v>73</v>
      </c>
      <c r="AY306" s="254" t="s">
        <v>137</v>
      </c>
    </row>
    <row r="307" s="13" customFormat="1">
      <c r="A307" s="13"/>
      <c r="B307" s="233"/>
      <c r="C307" s="234"/>
      <c r="D307" s="235" t="s">
        <v>147</v>
      </c>
      <c r="E307" s="236" t="s">
        <v>19</v>
      </c>
      <c r="F307" s="237" t="s">
        <v>338</v>
      </c>
      <c r="G307" s="234"/>
      <c r="H307" s="236" t="s">
        <v>19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147</v>
      </c>
      <c r="AU307" s="243" t="s">
        <v>83</v>
      </c>
      <c r="AV307" s="13" t="s">
        <v>81</v>
      </c>
      <c r="AW307" s="13" t="s">
        <v>35</v>
      </c>
      <c r="AX307" s="13" t="s">
        <v>73</v>
      </c>
      <c r="AY307" s="243" t="s">
        <v>137</v>
      </c>
    </row>
    <row r="308" s="13" customFormat="1">
      <c r="A308" s="13"/>
      <c r="B308" s="233"/>
      <c r="C308" s="234"/>
      <c r="D308" s="235" t="s">
        <v>147</v>
      </c>
      <c r="E308" s="236" t="s">
        <v>19</v>
      </c>
      <c r="F308" s="237" t="s">
        <v>272</v>
      </c>
      <c r="G308" s="234"/>
      <c r="H308" s="236" t="s">
        <v>19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147</v>
      </c>
      <c r="AU308" s="243" t="s">
        <v>83</v>
      </c>
      <c r="AV308" s="13" t="s">
        <v>81</v>
      </c>
      <c r="AW308" s="13" t="s">
        <v>35</v>
      </c>
      <c r="AX308" s="13" t="s">
        <v>73</v>
      </c>
      <c r="AY308" s="243" t="s">
        <v>137</v>
      </c>
    </row>
    <row r="309" s="14" customFormat="1">
      <c r="A309" s="14"/>
      <c r="B309" s="244"/>
      <c r="C309" s="245"/>
      <c r="D309" s="235" t="s">
        <v>147</v>
      </c>
      <c r="E309" s="246" t="s">
        <v>19</v>
      </c>
      <c r="F309" s="247" t="s">
        <v>339</v>
      </c>
      <c r="G309" s="245"/>
      <c r="H309" s="248">
        <v>1.55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147</v>
      </c>
      <c r="AU309" s="254" t="s">
        <v>83</v>
      </c>
      <c r="AV309" s="14" t="s">
        <v>83</v>
      </c>
      <c r="AW309" s="14" t="s">
        <v>35</v>
      </c>
      <c r="AX309" s="14" t="s">
        <v>73</v>
      </c>
      <c r="AY309" s="254" t="s">
        <v>137</v>
      </c>
    </row>
    <row r="310" s="13" customFormat="1">
      <c r="A310" s="13"/>
      <c r="B310" s="233"/>
      <c r="C310" s="234"/>
      <c r="D310" s="235" t="s">
        <v>147</v>
      </c>
      <c r="E310" s="236" t="s">
        <v>19</v>
      </c>
      <c r="F310" s="237" t="s">
        <v>172</v>
      </c>
      <c r="G310" s="234"/>
      <c r="H310" s="236" t="s">
        <v>19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147</v>
      </c>
      <c r="AU310" s="243" t="s">
        <v>83</v>
      </c>
      <c r="AV310" s="13" t="s">
        <v>81</v>
      </c>
      <c r="AW310" s="13" t="s">
        <v>35</v>
      </c>
      <c r="AX310" s="13" t="s">
        <v>73</v>
      </c>
      <c r="AY310" s="243" t="s">
        <v>137</v>
      </c>
    </row>
    <row r="311" s="14" customFormat="1">
      <c r="A311" s="14"/>
      <c r="B311" s="244"/>
      <c r="C311" s="245"/>
      <c r="D311" s="235" t="s">
        <v>147</v>
      </c>
      <c r="E311" s="246" t="s">
        <v>19</v>
      </c>
      <c r="F311" s="247" t="s">
        <v>340</v>
      </c>
      <c r="G311" s="245"/>
      <c r="H311" s="248">
        <v>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147</v>
      </c>
      <c r="AU311" s="254" t="s">
        <v>83</v>
      </c>
      <c r="AV311" s="14" t="s">
        <v>83</v>
      </c>
      <c r="AW311" s="14" t="s">
        <v>35</v>
      </c>
      <c r="AX311" s="14" t="s">
        <v>73</v>
      </c>
      <c r="AY311" s="254" t="s">
        <v>137</v>
      </c>
    </row>
    <row r="312" s="14" customFormat="1">
      <c r="A312" s="14"/>
      <c r="B312" s="244"/>
      <c r="C312" s="245"/>
      <c r="D312" s="235" t="s">
        <v>147</v>
      </c>
      <c r="E312" s="246" t="s">
        <v>19</v>
      </c>
      <c r="F312" s="247" t="s">
        <v>341</v>
      </c>
      <c r="G312" s="245"/>
      <c r="H312" s="248">
        <v>0.69999999999999996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147</v>
      </c>
      <c r="AU312" s="254" t="s">
        <v>83</v>
      </c>
      <c r="AV312" s="14" t="s">
        <v>83</v>
      </c>
      <c r="AW312" s="14" t="s">
        <v>35</v>
      </c>
      <c r="AX312" s="14" t="s">
        <v>73</v>
      </c>
      <c r="AY312" s="254" t="s">
        <v>137</v>
      </c>
    </row>
    <row r="313" s="15" customFormat="1">
      <c r="A313" s="15"/>
      <c r="B313" s="265"/>
      <c r="C313" s="266"/>
      <c r="D313" s="235" t="s">
        <v>147</v>
      </c>
      <c r="E313" s="267" t="s">
        <v>19</v>
      </c>
      <c r="F313" s="268" t="s">
        <v>201</v>
      </c>
      <c r="G313" s="266"/>
      <c r="H313" s="269">
        <v>4.4500000000000002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147</v>
      </c>
      <c r="AU313" s="275" t="s">
        <v>83</v>
      </c>
      <c r="AV313" s="15" t="s">
        <v>145</v>
      </c>
      <c r="AW313" s="15" t="s">
        <v>35</v>
      </c>
      <c r="AX313" s="15" t="s">
        <v>81</v>
      </c>
      <c r="AY313" s="275" t="s">
        <v>137</v>
      </c>
    </row>
    <row r="314" s="2" customFormat="1" ht="21.75" customHeight="1">
      <c r="A314" s="40"/>
      <c r="B314" s="41"/>
      <c r="C314" s="220" t="s">
        <v>342</v>
      </c>
      <c r="D314" s="220" t="s">
        <v>140</v>
      </c>
      <c r="E314" s="221" t="s">
        <v>343</v>
      </c>
      <c r="F314" s="222" t="s">
        <v>344</v>
      </c>
      <c r="G314" s="223" t="s">
        <v>143</v>
      </c>
      <c r="H314" s="224">
        <v>2.75</v>
      </c>
      <c r="I314" s="225"/>
      <c r="J314" s="226">
        <f>ROUND(I314*H314,2)</f>
        <v>0</v>
      </c>
      <c r="K314" s="222" t="s">
        <v>144</v>
      </c>
      <c r="L314" s="46"/>
      <c r="M314" s="227" t="s">
        <v>19</v>
      </c>
      <c r="N314" s="228" t="s">
        <v>44</v>
      </c>
      <c r="O314" s="86"/>
      <c r="P314" s="229">
        <f>O314*H314</f>
        <v>0</v>
      </c>
      <c r="Q314" s="229">
        <v>0.038199999999999998</v>
      </c>
      <c r="R314" s="229">
        <f>Q314*H314</f>
        <v>0.10504999999999999</v>
      </c>
      <c r="S314" s="229">
        <v>0</v>
      </c>
      <c r="T314" s="23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31" t="s">
        <v>145</v>
      </c>
      <c r="AT314" s="231" t="s">
        <v>140</v>
      </c>
      <c r="AU314" s="231" t="s">
        <v>83</v>
      </c>
      <c r="AY314" s="19" t="s">
        <v>137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9" t="s">
        <v>81</v>
      </c>
      <c r="BK314" s="232">
        <f>ROUND(I314*H314,2)</f>
        <v>0</v>
      </c>
      <c r="BL314" s="19" t="s">
        <v>145</v>
      </c>
      <c r="BM314" s="231" t="s">
        <v>345</v>
      </c>
    </row>
    <row r="315" s="13" customFormat="1">
      <c r="A315" s="13"/>
      <c r="B315" s="233"/>
      <c r="C315" s="234"/>
      <c r="D315" s="235" t="s">
        <v>147</v>
      </c>
      <c r="E315" s="236" t="s">
        <v>19</v>
      </c>
      <c r="F315" s="237" t="s">
        <v>172</v>
      </c>
      <c r="G315" s="234"/>
      <c r="H315" s="236" t="s">
        <v>19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147</v>
      </c>
      <c r="AU315" s="243" t="s">
        <v>83</v>
      </c>
      <c r="AV315" s="13" t="s">
        <v>81</v>
      </c>
      <c r="AW315" s="13" t="s">
        <v>35</v>
      </c>
      <c r="AX315" s="13" t="s">
        <v>73</v>
      </c>
      <c r="AY315" s="243" t="s">
        <v>137</v>
      </c>
    </row>
    <row r="316" s="13" customFormat="1">
      <c r="A316" s="13"/>
      <c r="B316" s="233"/>
      <c r="C316" s="234"/>
      <c r="D316" s="235" t="s">
        <v>147</v>
      </c>
      <c r="E316" s="236" t="s">
        <v>19</v>
      </c>
      <c r="F316" s="237" t="s">
        <v>346</v>
      </c>
      <c r="G316" s="234"/>
      <c r="H316" s="236" t="s">
        <v>19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147</v>
      </c>
      <c r="AU316" s="243" t="s">
        <v>83</v>
      </c>
      <c r="AV316" s="13" t="s">
        <v>81</v>
      </c>
      <c r="AW316" s="13" t="s">
        <v>35</v>
      </c>
      <c r="AX316" s="13" t="s">
        <v>73</v>
      </c>
      <c r="AY316" s="243" t="s">
        <v>137</v>
      </c>
    </row>
    <row r="317" s="14" customFormat="1">
      <c r="A317" s="14"/>
      <c r="B317" s="244"/>
      <c r="C317" s="245"/>
      <c r="D317" s="235" t="s">
        <v>147</v>
      </c>
      <c r="E317" s="246" t="s">
        <v>19</v>
      </c>
      <c r="F317" s="247" t="s">
        <v>339</v>
      </c>
      <c r="G317" s="245"/>
      <c r="H317" s="248">
        <v>1.55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147</v>
      </c>
      <c r="AU317" s="254" t="s">
        <v>83</v>
      </c>
      <c r="AV317" s="14" t="s">
        <v>83</v>
      </c>
      <c r="AW317" s="14" t="s">
        <v>35</v>
      </c>
      <c r="AX317" s="14" t="s">
        <v>73</v>
      </c>
      <c r="AY317" s="254" t="s">
        <v>137</v>
      </c>
    </row>
    <row r="318" s="13" customFormat="1">
      <c r="A318" s="13"/>
      <c r="B318" s="233"/>
      <c r="C318" s="234"/>
      <c r="D318" s="235" t="s">
        <v>147</v>
      </c>
      <c r="E318" s="236" t="s">
        <v>19</v>
      </c>
      <c r="F318" s="237" t="s">
        <v>194</v>
      </c>
      <c r="G318" s="234"/>
      <c r="H318" s="236" t="s">
        <v>19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147</v>
      </c>
      <c r="AU318" s="243" t="s">
        <v>83</v>
      </c>
      <c r="AV318" s="13" t="s">
        <v>81</v>
      </c>
      <c r="AW318" s="13" t="s">
        <v>35</v>
      </c>
      <c r="AX318" s="13" t="s">
        <v>73</v>
      </c>
      <c r="AY318" s="243" t="s">
        <v>137</v>
      </c>
    </row>
    <row r="319" s="13" customFormat="1">
      <c r="A319" s="13"/>
      <c r="B319" s="233"/>
      <c r="C319" s="234"/>
      <c r="D319" s="235" t="s">
        <v>147</v>
      </c>
      <c r="E319" s="236" t="s">
        <v>19</v>
      </c>
      <c r="F319" s="237" t="s">
        <v>346</v>
      </c>
      <c r="G319" s="234"/>
      <c r="H319" s="236" t="s">
        <v>19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147</v>
      </c>
      <c r="AU319" s="243" t="s">
        <v>83</v>
      </c>
      <c r="AV319" s="13" t="s">
        <v>81</v>
      </c>
      <c r="AW319" s="13" t="s">
        <v>35</v>
      </c>
      <c r="AX319" s="13" t="s">
        <v>73</v>
      </c>
      <c r="AY319" s="243" t="s">
        <v>137</v>
      </c>
    </row>
    <row r="320" s="14" customFormat="1">
      <c r="A320" s="14"/>
      <c r="B320" s="244"/>
      <c r="C320" s="245"/>
      <c r="D320" s="235" t="s">
        <v>147</v>
      </c>
      <c r="E320" s="246" t="s">
        <v>19</v>
      </c>
      <c r="F320" s="247" t="s">
        <v>337</v>
      </c>
      <c r="G320" s="245"/>
      <c r="H320" s="248">
        <v>1.2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147</v>
      </c>
      <c r="AU320" s="254" t="s">
        <v>83</v>
      </c>
      <c r="AV320" s="14" t="s">
        <v>83</v>
      </c>
      <c r="AW320" s="14" t="s">
        <v>35</v>
      </c>
      <c r="AX320" s="14" t="s">
        <v>73</v>
      </c>
      <c r="AY320" s="254" t="s">
        <v>137</v>
      </c>
    </row>
    <row r="321" s="15" customFormat="1">
      <c r="A321" s="15"/>
      <c r="B321" s="265"/>
      <c r="C321" s="266"/>
      <c r="D321" s="235" t="s">
        <v>147</v>
      </c>
      <c r="E321" s="267" t="s">
        <v>19</v>
      </c>
      <c r="F321" s="268" t="s">
        <v>201</v>
      </c>
      <c r="G321" s="266"/>
      <c r="H321" s="269">
        <v>2.75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147</v>
      </c>
      <c r="AU321" s="275" t="s">
        <v>83</v>
      </c>
      <c r="AV321" s="15" t="s">
        <v>145</v>
      </c>
      <c r="AW321" s="15" t="s">
        <v>35</v>
      </c>
      <c r="AX321" s="15" t="s">
        <v>81</v>
      </c>
      <c r="AY321" s="275" t="s">
        <v>137</v>
      </c>
    </row>
    <row r="322" s="2" customFormat="1" ht="33" customHeight="1">
      <c r="A322" s="40"/>
      <c r="B322" s="41"/>
      <c r="C322" s="220" t="s">
        <v>347</v>
      </c>
      <c r="D322" s="220" t="s">
        <v>140</v>
      </c>
      <c r="E322" s="221" t="s">
        <v>348</v>
      </c>
      <c r="F322" s="222" t="s">
        <v>349</v>
      </c>
      <c r="G322" s="223" t="s">
        <v>143</v>
      </c>
      <c r="H322" s="224">
        <v>7.5599999999999996</v>
      </c>
      <c r="I322" s="225"/>
      <c r="J322" s="226">
        <f>ROUND(I322*H322,2)</f>
        <v>0</v>
      </c>
      <c r="K322" s="222" t="s">
        <v>144</v>
      </c>
      <c r="L322" s="46"/>
      <c r="M322" s="227" t="s">
        <v>19</v>
      </c>
      <c r="N322" s="228" t="s">
        <v>44</v>
      </c>
      <c r="O322" s="86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1" t="s">
        <v>145</v>
      </c>
      <c r="AT322" s="231" t="s">
        <v>140</v>
      </c>
      <c r="AU322" s="231" t="s">
        <v>83</v>
      </c>
      <c r="AY322" s="19" t="s">
        <v>137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9" t="s">
        <v>81</v>
      </c>
      <c r="BK322" s="232">
        <f>ROUND(I322*H322,2)</f>
        <v>0</v>
      </c>
      <c r="BL322" s="19" t="s">
        <v>145</v>
      </c>
      <c r="BM322" s="231" t="s">
        <v>350</v>
      </c>
    </row>
    <row r="323" s="14" customFormat="1">
      <c r="A323" s="14"/>
      <c r="B323" s="244"/>
      <c r="C323" s="245"/>
      <c r="D323" s="235" t="s">
        <v>147</v>
      </c>
      <c r="E323" s="246" t="s">
        <v>19</v>
      </c>
      <c r="F323" s="247" t="s">
        <v>351</v>
      </c>
      <c r="G323" s="245"/>
      <c r="H323" s="248">
        <v>1.0800000000000001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147</v>
      </c>
      <c r="AU323" s="254" t="s">
        <v>83</v>
      </c>
      <c r="AV323" s="14" t="s">
        <v>83</v>
      </c>
      <c r="AW323" s="14" t="s">
        <v>35</v>
      </c>
      <c r="AX323" s="14" t="s">
        <v>73</v>
      </c>
      <c r="AY323" s="254" t="s">
        <v>137</v>
      </c>
    </row>
    <row r="324" s="14" customFormat="1">
      <c r="A324" s="14"/>
      <c r="B324" s="244"/>
      <c r="C324" s="245"/>
      <c r="D324" s="235" t="s">
        <v>147</v>
      </c>
      <c r="E324" s="246" t="s">
        <v>19</v>
      </c>
      <c r="F324" s="247" t="s">
        <v>352</v>
      </c>
      <c r="G324" s="245"/>
      <c r="H324" s="248">
        <v>6.4800000000000004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147</v>
      </c>
      <c r="AU324" s="254" t="s">
        <v>83</v>
      </c>
      <c r="AV324" s="14" t="s">
        <v>83</v>
      </c>
      <c r="AW324" s="14" t="s">
        <v>35</v>
      </c>
      <c r="AX324" s="14" t="s">
        <v>73</v>
      </c>
      <c r="AY324" s="254" t="s">
        <v>137</v>
      </c>
    </row>
    <row r="325" s="15" customFormat="1">
      <c r="A325" s="15"/>
      <c r="B325" s="265"/>
      <c r="C325" s="266"/>
      <c r="D325" s="235" t="s">
        <v>147</v>
      </c>
      <c r="E325" s="267" t="s">
        <v>19</v>
      </c>
      <c r="F325" s="268" t="s">
        <v>201</v>
      </c>
      <c r="G325" s="266"/>
      <c r="H325" s="269">
        <v>7.5600000000000005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5" t="s">
        <v>147</v>
      </c>
      <c r="AU325" s="275" t="s">
        <v>83</v>
      </c>
      <c r="AV325" s="15" t="s">
        <v>145</v>
      </c>
      <c r="AW325" s="15" t="s">
        <v>35</v>
      </c>
      <c r="AX325" s="15" t="s">
        <v>81</v>
      </c>
      <c r="AY325" s="275" t="s">
        <v>137</v>
      </c>
    </row>
    <row r="326" s="2" customFormat="1" ht="21.75" customHeight="1">
      <c r="A326" s="40"/>
      <c r="B326" s="41"/>
      <c r="C326" s="220" t="s">
        <v>353</v>
      </c>
      <c r="D326" s="220" t="s">
        <v>140</v>
      </c>
      <c r="E326" s="221" t="s">
        <v>354</v>
      </c>
      <c r="F326" s="222" t="s">
        <v>355</v>
      </c>
      <c r="G326" s="223" t="s">
        <v>143</v>
      </c>
      <c r="H326" s="224">
        <v>47.048000000000002</v>
      </c>
      <c r="I326" s="225"/>
      <c r="J326" s="226">
        <f>ROUND(I326*H326,2)</f>
        <v>0</v>
      </c>
      <c r="K326" s="222" t="s">
        <v>144</v>
      </c>
      <c r="L326" s="46"/>
      <c r="M326" s="227" t="s">
        <v>19</v>
      </c>
      <c r="N326" s="228" t="s">
        <v>44</v>
      </c>
      <c r="O326" s="86"/>
      <c r="P326" s="229">
        <f>O326*H326</f>
        <v>0</v>
      </c>
      <c r="Q326" s="229">
        <v>0.0073499999999999998</v>
      </c>
      <c r="R326" s="229">
        <f>Q326*H326</f>
        <v>0.34580280000000002</v>
      </c>
      <c r="S326" s="229">
        <v>0</v>
      </c>
      <c r="T326" s="23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1" t="s">
        <v>145</v>
      </c>
      <c r="AT326" s="231" t="s">
        <v>140</v>
      </c>
      <c r="AU326" s="231" t="s">
        <v>83</v>
      </c>
      <c r="AY326" s="19" t="s">
        <v>137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9" t="s">
        <v>81</v>
      </c>
      <c r="BK326" s="232">
        <f>ROUND(I326*H326,2)</f>
        <v>0</v>
      </c>
      <c r="BL326" s="19" t="s">
        <v>145</v>
      </c>
      <c r="BM326" s="231" t="s">
        <v>356</v>
      </c>
    </row>
    <row r="327" s="13" customFormat="1">
      <c r="A327" s="13"/>
      <c r="B327" s="233"/>
      <c r="C327" s="234"/>
      <c r="D327" s="235" t="s">
        <v>147</v>
      </c>
      <c r="E327" s="236" t="s">
        <v>19</v>
      </c>
      <c r="F327" s="237" t="s">
        <v>357</v>
      </c>
      <c r="G327" s="234"/>
      <c r="H327" s="236" t="s">
        <v>19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147</v>
      </c>
      <c r="AU327" s="243" t="s">
        <v>83</v>
      </c>
      <c r="AV327" s="13" t="s">
        <v>81</v>
      </c>
      <c r="AW327" s="13" t="s">
        <v>35</v>
      </c>
      <c r="AX327" s="13" t="s">
        <v>73</v>
      </c>
      <c r="AY327" s="243" t="s">
        <v>137</v>
      </c>
    </row>
    <row r="328" s="13" customFormat="1">
      <c r="A328" s="13"/>
      <c r="B328" s="233"/>
      <c r="C328" s="234"/>
      <c r="D328" s="235" t="s">
        <v>147</v>
      </c>
      <c r="E328" s="236" t="s">
        <v>19</v>
      </c>
      <c r="F328" s="237" t="s">
        <v>358</v>
      </c>
      <c r="G328" s="234"/>
      <c r="H328" s="236" t="s">
        <v>19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147</v>
      </c>
      <c r="AU328" s="243" t="s">
        <v>83</v>
      </c>
      <c r="AV328" s="13" t="s">
        <v>81</v>
      </c>
      <c r="AW328" s="13" t="s">
        <v>35</v>
      </c>
      <c r="AX328" s="13" t="s">
        <v>73</v>
      </c>
      <c r="AY328" s="243" t="s">
        <v>137</v>
      </c>
    </row>
    <row r="329" s="14" customFormat="1">
      <c r="A329" s="14"/>
      <c r="B329" s="244"/>
      <c r="C329" s="245"/>
      <c r="D329" s="235" t="s">
        <v>147</v>
      </c>
      <c r="E329" s="246" t="s">
        <v>19</v>
      </c>
      <c r="F329" s="247" t="s">
        <v>359</v>
      </c>
      <c r="G329" s="245"/>
      <c r="H329" s="248">
        <v>7.75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147</v>
      </c>
      <c r="AU329" s="254" t="s">
        <v>83</v>
      </c>
      <c r="AV329" s="14" t="s">
        <v>83</v>
      </c>
      <c r="AW329" s="14" t="s">
        <v>35</v>
      </c>
      <c r="AX329" s="14" t="s">
        <v>73</v>
      </c>
      <c r="AY329" s="254" t="s">
        <v>137</v>
      </c>
    </row>
    <row r="330" s="14" customFormat="1">
      <c r="A330" s="14"/>
      <c r="B330" s="244"/>
      <c r="C330" s="245"/>
      <c r="D330" s="235" t="s">
        <v>147</v>
      </c>
      <c r="E330" s="246" t="s">
        <v>19</v>
      </c>
      <c r="F330" s="247" t="s">
        <v>360</v>
      </c>
      <c r="G330" s="245"/>
      <c r="H330" s="248">
        <v>5.25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147</v>
      </c>
      <c r="AU330" s="254" t="s">
        <v>83</v>
      </c>
      <c r="AV330" s="14" t="s">
        <v>83</v>
      </c>
      <c r="AW330" s="14" t="s">
        <v>35</v>
      </c>
      <c r="AX330" s="14" t="s">
        <v>73</v>
      </c>
      <c r="AY330" s="254" t="s">
        <v>137</v>
      </c>
    </row>
    <row r="331" s="14" customFormat="1">
      <c r="A331" s="14"/>
      <c r="B331" s="244"/>
      <c r="C331" s="245"/>
      <c r="D331" s="235" t="s">
        <v>147</v>
      </c>
      <c r="E331" s="246" t="s">
        <v>19</v>
      </c>
      <c r="F331" s="247" t="s">
        <v>361</v>
      </c>
      <c r="G331" s="245"/>
      <c r="H331" s="248">
        <v>1.232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147</v>
      </c>
      <c r="AU331" s="254" t="s">
        <v>83</v>
      </c>
      <c r="AV331" s="14" t="s">
        <v>83</v>
      </c>
      <c r="AW331" s="14" t="s">
        <v>35</v>
      </c>
      <c r="AX331" s="14" t="s">
        <v>73</v>
      </c>
      <c r="AY331" s="254" t="s">
        <v>137</v>
      </c>
    </row>
    <row r="332" s="14" customFormat="1">
      <c r="A332" s="14"/>
      <c r="B332" s="244"/>
      <c r="C332" s="245"/>
      <c r="D332" s="235" t="s">
        <v>147</v>
      </c>
      <c r="E332" s="246" t="s">
        <v>19</v>
      </c>
      <c r="F332" s="247" t="s">
        <v>362</v>
      </c>
      <c r="G332" s="245"/>
      <c r="H332" s="248">
        <v>0.69999999999999996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147</v>
      </c>
      <c r="AU332" s="254" t="s">
        <v>83</v>
      </c>
      <c r="AV332" s="14" t="s">
        <v>83</v>
      </c>
      <c r="AW332" s="14" t="s">
        <v>35</v>
      </c>
      <c r="AX332" s="14" t="s">
        <v>73</v>
      </c>
      <c r="AY332" s="254" t="s">
        <v>137</v>
      </c>
    </row>
    <row r="333" s="13" customFormat="1">
      <c r="A333" s="13"/>
      <c r="B333" s="233"/>
      <c r="C333" s="234"/>
      <c r="D333" s="235" t="s">
        <v>147</v>
      </c>
      <c r="E333" s="236" t="s">
        <v>19</v>
      </c>
      <c r="F333" s="237" t="s">
        <v>363</v>
      </c>
      <c r="G333" s="234"/>
      <c r="H333" s="236" t="s">
        <v>19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147</v>
      </c>
      <c r="AU333" s="243" t="s">
        <v>83</v>
      </c>
      <c r="AV333" s="13" t="s">
        <v>81</v>
      </c>
      <c r="AW333" s="13" t="s">
        <v>35</v>
      </c>
      <c r="AX333" s="13" t="s">
        <v>73</v>
      </c>
      <c r="AY333" s="243" t="s">
        <v>137</v>
      </c>
    </row>
    <row r="334" s="14" customFormat="1">
      <c r="A334" s="14"/>
      <c r="B334" s="244"/>
      <c r="C334" s="245"/>
      <c r="D334" s="235" t="s">
        <v>147</v>
      </c>
      <c r="E334" s="246" t="s">
        <v>19</v>
      </c>
      <c r="F334" s="247" t="s">
        <v>364</v>
      </c>
      <c r="G334" s="245"/>
      <c r="H334" s="248">
        <v>33.027000000000001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147</v>
      </c>
      <c r="AU334" s="254" t="s">
        <v>83</v>
      </c>
      <c r="AV334" s="14" t="s">
        <v>83</v>
      </c>
      <c r="AW334" s="14" t="s">
        <v>35</v>
      </c>
      <c r="AX334" s="14" t="s">
        <v>73</v>
      </c>
      <c r="AY334" s="254" t="s">
        <v>137</v>
      </c>
    </row>
    <row r="335" s="14" customFormat="1">
      <c r="A335" s="14"/>
      <c r="B335" s="244"/>
      <c r="C335" s="245"/>
      <c r="D335" s="235" t="s">
        <v>147</v>
      </c>
      <c r="E335" s="246" t="s">
        <v>19</v>
      </c>
      <c r="F335" s="247" t="s">
        <v>365</v>
      </c>
      <c r="G335" s="245"/>
      <c r="H335" s="248">
        <v>-2.1600000000000001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147</v>
      </c>
      <c r="AU335" s="254" t="s">
        <v>83</v>
      </c>
      <c r="AV335" s="14" t="s">
        <v>83</v>
      </c>
      <c r="AW335" s="14" t="s">
        <v>35</v>
      </c>
      <c r="AX335" s="14" t="s">
        <v>73</v>
      </c>
      <c r="AY335" s="254" t="s">
        <v>137</v>
      </c>
    </row>
    <row r="336" s="14" customFormat="1">
      <c r="A336" s="14"/>
      <c r="B336" s="244"/>
      <c r="C336" s="245"/>
      <c r="D336" s="235" t="s">
        <v>147</v>
      </c>
      <c r="E336" s="246" t="s">
        <v>19</v>
      </c>
      <c r="F336" s="247" t="s">
        <v>366</v>
      </c>
      <c r="G336" s="245"/>
      <c r="H336" s="248">
        <v>0.75600000000000001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147</v>
      </c>
      <c r="AU336" s="254" t="s">
        <v>83</v>
      </c>
      <c r="AV336" s="14" t="s">
        <v>83</v>
      </c>
      <c r="AW336" s="14" t="s">
        <v>35</v>
      </c>
      <c r="AX336" s="14" t="s">
        <v>73</v>
      </c>
      <c r="AY336" s="254" t="s">
        <v>137</v>
      </c>
    </row>
    <row r="337" s="14" customFormat="1">
      <c r="A337" s="14"/>
      <c r="B337" s="244"/>
      <c r="C337" s="245"/>
      <c r="D337" s="235" t="s">
        <v>147</v>
      </c>
      <c r="E337" s="246" t="s">
        <v>19</v>
      </c>
      <c r="F337" s="247" t="s">
        <v>299</v>
      </c>
      <c r="G337" s="245"/>
      <c r="H337" s="248">
        <v>-5.8799999999999999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147</v>
      </c>
      <c r="AU337" s="254" t="s">
        <v>83</v>
      </c>
      <c r="AV337" s="14" t="s">
        <v>83</v>
      </c>
      <c r="AW337" s="14" t="s">
        <v>35</v>
      </c>
      <c r="AX337" s="14" t="s">
        <v>73</v>
      </c>
      <c r="AY337" s="254" t="s">
        <v>137</v>
      </c>
    </row>
    <row r="338" s="13" customFormat="1">
      <c r="A338" s="13"/>
      <c r="B338" s="233"/>
      <c r="C338" s="234"/>
      <c r="D338" s="235" t="s">
        <v>147</v>
      </c>
      <c r="E338" s="236" t="s">
        <v>19</v>
      </c>
      <c r="F338" s="237" t="s">
        <v>367</v>
      </c>
      <c r="G338" s="234"/>
      <c r="H338" s="236" t="s">
        <v>19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147</v>
      </c>
      <c r="AU338" s="243" t="s">
        <v>83</v>
      </c>
      <c r="AV338" s="13" t="s">
        <v>81</v>
      </c>
      <c r="AW338" s="13" t="s">
        <v>35</v>
      </c>
      <c r="AX338" s="13" t="s">
        <v>73</v>
      </c>
      <c r="AY338" s="243" t="s">
        <v>137</v>
      </c>
    </row>
    <row r="339" s="14" customFormat="1">
      <c r="A339" s="14"/>
      <c r="B339" s="244"/>
      <c r="C339" s="245"/>
      <c r="D339" s="235" t="s">
        <v>147</v>
      </c>
      <c r="E339" s="246" t="s">
        <v>19</v>
      </c>
      <c r="F339" s="247" t="s">
        <v>368</v>
      </c>
      <c r="G339" s="245"/>
      <c r="H339" s="248">
        <v>3.8700000000000001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147</v>
      </c>
      <c r="AU339" s="254" t="s">
        <v>83</v>
      </c>
      <c r="AV339" s="14" t="s">
        <v>83</v>
      </c>
      <c r="AW339" s="14" t="s">
        <v>35</v>
      </c>
      <c r="AX339" s="14" t="s">
        <v>73</v>
      </c>
      <c r="AY339" s="254" t="s">
        <v>137</v>
      </c>
    </row>
    <row r="340" s="13" customFormat="1">
      <c r="A340" s="13"/>
      <c r="B340" s="233"/>
      <c r="C340" s="234"/>
      <c r="D340" s="235" t="s">
        <v>147</v>
      </c>
      <c r="E340" s="236" t="s">
        <v>19</v>
      </c>
      <c r="F340" s="237" t="s">
        <v>369</v>
      </c>
      <c r="G340" s="234"/>
      <c r="H340" s="236" t="s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147</v>
      </c>
      <c r="AU340" s="243" t="s">
        <v>83</v>
      </c>
      <c r="AV340" s="13" t="s">
        <v>81</v>
      </c>
      <c r="AW340" s="13" t="s">
        <v>35</v>
      </c>
      <c r="AX340" s="13" t="s">
        <v>73</v>
      </c>
      <c r="AY340" s="243" t="s">
        <v>137</v>
      </c>
    </row>
    <row r="341" s="14" customFormat="1">
      <c r="A341" s="14"/>
      <c r="B341" s="244"/>
      <c r="C341" s="245"/>
      <c r="D341" s="235" t="s">
        <v>147</v>
      </c>
      <c r="E341" s="246" t="s">
        <v>19</v>
      </c>
      <c r="F341" s="247" t="s">
        <v>370</v>
      </c>
      <c r="G341" s="245"/>
      <c r="H341" s="248">
        <v>2.5030000000000001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147</v>
      </c>
      <c r="AU341" s="254" t="s">
        <v>83</v>
      </c>
      <c r="AV341" s="14" t="s">
        <v>83</v>
      </c>
      <c r="AW341" s="14" t="s">
        <v>35</v>
      </c>
      <c r="AX341" s="14" t="s">
        <v>73</v>
      </c>
      <c r="AY341" s="254" t="s">
        <v>137</v>
      </c>
    </row>
    <row r="342" s="15" customFormat="1">
      <c r="A342" s="15"/>
      <c r="B342" s="265"/>
      <c r="C342" s="266"/>
      <c r="D342" s="235" t="s">
        <v>147</v>
      </c>
      <c r="E342" s="267" t="s">
        <v>19</v>
      </c>
      <c r="F342" s="268" t="s">
        <v>201</v>
      </c>
      <c r="G342" s="266"/>
      <c r="H342" s="269">
        <v>47.048000000000002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147</v>
      </c>
      <c r="AU342" s="275" t="s">
        <v>83</v>
      </c>
      <c r="AV342" s="15" t="s">
        <v>145</v>
      </c>
      <c r="AW342" s="15" t="s">
        <v>35</v>
      </c>
      <c r="AX342" s="15" t="s">
        <v>81</v>
      </c>
      <c r="AY342" s="275" t="s">
        <v>137</v>
      </c>
    </row>
    <row r="343" s="2" customFormat="1" ht="21.75" customHeight="1">
      <c r="A343" s="40"/>
      <c r="B343" s="41"/>
      <c r="C343" s="220" t="s">
        <v>371</v>
      </c>
      <c r="D343" s="220" t="s">
        <v>140</v>
      </c>
      <c r="E343" s="221" t="s">
        <v>372</v>
      </c>
      <c r="F343" s="222" t="s">
        <v>373</v>
      </c>
      <c r="G343" s="223" t="s">
        <v>143</v>
      </c>
      <c r="H343" s="224">
        <v>55.183999999999998</v>
      </c>
      <c r="I343" s="225"/>
      <c r="J343" s="226">
        <f>ROUND(I343*H343,2)</f>
        <v>0</v>
      </c>
      <c r="K343" s="222" t="s">
        <v>144</v>
      </c>
      <c r="L343" s="46"/>
      <c r="M343" s="227" t="s">
        <v>19</v>
      </c>
      <c r="N343" s="228" t="s">
        <v>44</v>
      </c>
      <c r="O343" s="86"/>
      <c r="P343" s="229">
        <f>O343*H343</f>
        <v>0</v>
      </c>
      <c r="Q343" s="229">
        <v>0.00025999999999999998</v>
      </c>
      <c r="R343" s="229">
        <f>Q343*H343</f>
        <v>0.014347839999999999</v>
      </c>
      <c r="S343" s="229">
        <v>0</v>
      </c>
      <c r="T343" s="23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1" t="s">
        <v>145</v>
      </c>
      <c r="AT343" s="231" t="s">
        <v>140</v>
      </c>
      <c r="AU343" s="231" t="s">
        <v>83</v>
      </c>
      <c r="AY343" s="19" t="s">
        <v>137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9" t="s">
        <v>81</v>
      </c>
      <c r="BK343" s="232">
        <f>ROUND(I343*H343,2)</f>
        <v>0</v>
      </c>
      <c r="BL343" s="19" t="s">
        <v>145</v>
      </c>
      <c r="BM343" s="231" t="s">
        <v>374</v>
      </c>
    </row>
    <row r="344" s="13" customFormat="1">
      <c r="A344" s="13"/>
      <c r="B344" s="233"/>
      <c r="C344" s="234"/>
      <c r="D344" s="235" t="s">
        <v>147</v>
      </c>
      <c r="E344" s="236" t="s">
        <v>19</v>
      </c>
      <c r="F344" s="237" t="s">
        <v>375</v>
      </c>
      <c r="G344" s="234"/>
      <c r="H344" s="236" t="s">
        <v>19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147</v>
      </c>
      <c r="AU344" s="243" t="s">
        <v>83</v>
      </c>
      <c r="AV344" s="13" t="s">
        <v>81</v>
      </c>
      <c r="AW344" s="13" t="s">
        <v>35</v>
      </c>
      <c r="AX344" s="13" t="s">
        <v>73</v>
      </c>
      <c r="AY344" s="243" t="s">
        <v>137</v>
      </c>
    </row>
    <row r="345" s="14" customFormat="1">
      <c r="A345" s="14"/>
      <c r="B345" s="244"/>
      <c r="C345" s="245"/>
      <c r="D345" s="235" t="s">
        <v>147</v>
      </c>
      <c r="E345" s="246" t="s">
        <v>19</v>
      </c>
      <c r="F345" s="247" t="s">
        <v>376</v>
      </c>
      <c r="G345" s="245"/>
      <c r="H345" s="248">
        <v>8.1359999999999992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147</v>
      </c>
      <c r="AU345" s="254" t="s">
        <v>83</v>
      </c>
      <c r="AV345" s="14" t="s">
        <v>83</v>
      </c>
      <c r="AW345" s="14" t="s">
        <v>35</v>
      </c>
      <c r="AX345" s="14" t="s">
        <v>73</v>
      </c>
      <c r="AY345" s="254" t="s">
        <v>137</v>
      </c>
    </row>
    <row r="346" s="13" customFormat="1">
      <c r="A346" s="13"/>
      <c r="B346" s="233"/>
      <c r="C346" s="234"/>
      <c r="D346" s="235" t="s">
        <v>147</v>
      </c>
      <c r="E346" s="236" t="s">
        <v>19</v>
      </c>
      <c r="F346" s="237" t="s">
        <v>357</v>
      </c>
      <c r="G346" s="234"/>
      <c r="H346" s="236" t="s">
        <v>19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147</v>
      </c>
      <c r="AU346" s="243" t="s">
        <v>83</v>
      </c>
      <c r="AV346" s="13" t="s">
        <v>81</v>
      </c>
      <c r="AW346" s="13" t="s">
        <v>35</v>
      </c>
      <c r="AX346" s="13" t="s">
        <v>73</v>
      </c>
      <c r="AY346" s="243" t="s">
        <v>137</v>
      </c>
    </row>
    <row r="347" s="13" customFormat="1">
      <c r="A347" s="13"/>
      <c r="B347" s="233"/>
      <c r="C347" s="234"/>
      <c r="D347" s="235" t="s">
        <v>147</v>
      </c>
      <c r="E347" s="236" t="s">
        <v>19</v>
      </c>
      <c r="F347" s="237" t="s">
        <v>358</v>
      </c>
      <c r="G347" s="234"/>
      <c r="H347" s="236" t="s">
        <v>19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147</v>
      </c>
      <c r="AU347" s="243" t="s">
        <v>83</v>
      </c>
      <c r="AV347" s="13" t="s">
        <v>81</v>
      </c>
      <c r="AW347" s="13" t="s">
        <v>35</v>
      </c>
      <c r="AX347" s="13" t="s">
        <v>73</v>
      </c>
      <c r="AY347" s="243" t="s">
        <v>137</v>
      </c>
    </row>
    <row r="348" s="14" customFormat="1">
      <c r="A348" s="14"/>
      <c r="B348" s="244"/>
      <c r="C348" s="245"/>
      <c r="D348" s="235" t="s">
        <v>147</v>
      </c>
      <c r="E348" s="246" t="s">
        <v>19</v>
      </c>
      <c r="F348" s="247" t="s">
        <v>359</v>
      </c>
      <c r="G348" s="245"/>
      <c r="H348" s="248">
        <v>7.75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147</v>
      </c>
      <c r="AU348" s="254" t="s">
        <v>83</v>
      </c>
      <c r="AV348" s="14" t="s">
        <v>83</v>
      </c>
      <c r="AW348" s="14" t="s">
        <v>35</v>
      </c>
      <c r="AX348" s="14" t="s">
        <v>73</v>
      </c>
      <c r="AY348" s="254" t="s">
        <v>137</v>
      </c>
    </row>
    <row r="349" s="14" customFormat="1">
      <c r="A349" s="14"/>
      <c r="B349" s="244"/>
      <c r="C349" s="245"/>
      <c r="D349" s="235" t="s">
        <v>147</v>
      </c>
      <c r="E349" s="246" t="s">
        <v>19</v>
      </c>
      <c r="F349" s="247" t="s">
        <v>360</v>
      </c>
      <c r="G349" s="245"/>
      <c r="H349" s="248">
        <v>5.25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147</v>
      </c>
      <c r="AU349" s="254" t="s">
        <v>83</v>
      </c>
      <c r="AV349" s="14" t="s">
        <v>83</v>
      </c>
      <c r="AW349" s="14" t="s">
        <v>35</v>
      </c>
      <c r="AX349" s="14" t="s">
        <v>73</v>
      </c>
      <c r="AY349" s="254" t="s">
        <v>137</v>
      </c>
    </row>
    <row r="350" s="14" customFormat="1">
      <c r="A350" s="14"/>
      <c r="B350" s="244"/>
      <c r="C350" s="245"/>
      <c r="D350" s="235" t="s">
        <v>147</v>
      </c>
      <c r="E350" s="246" t="s">
        <v>19</v>
      </c>
      <c r="F350" s="247" t="s">
        <v>361</v>
      </c>
      <c r="G350" s="245"/>
      <c r="H350" s="248">
        <v>1.232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147</v>
      </c>
      <c r="AU350" s="254" t="s">
        <v>83</v>
      </c>
      <c r="AV350" s="14" t="s">
        <v>83</v>
      </c>
      <c r="AW350" s="14" t="s">
        <v>35</v>
      </c>
      <c r="AX350" s="14" t="s">
        <v>73</v>
      </c>
      <c r="AY350" s="254" t="s">
        <v>137</v>
      </c>
    </row>
    <row r="351" s="14" customFormat="1">
      <c r="A351" s="14"/>
      <c r="B351" s="244"/>
      <c r="C351" s="245"/>
      <c r="D351" s="235" t="s">
        <v>147</v>
      </c>
      <c r="E351" s="246" t="s">
        <v>19</v>
      </c>
      <c r="F351" s="247" t="s">
        <v>362</v>
      </c>
      <c r="G351" s="245"/>
      <c r="H351" s="248">
        <v>0.69999999999999996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147</v>
      </c>
      <c r="AU351" s="254" t="s">
        <v>83</v>
      </c>
      <c r="AV351" s="14" t="s">
        <v>83</v>
      </c>
      <c r="AW351" s="14" t="s">
        <v>35</v>
      </c>
      <c r="AX351" s="14" t="s">
        <v>73</v>
      </c>
      <c r="AY351" s="254" t="s">
        <v>137</v>
      </c>
    </row>
    <row r="352" s="13" customFormat="1">
      <c r="A352" s="13"/>
      <c r="B352" s="233"/>
      <c r="C352" s="234"/>
      <c r="D352" s="235" t="s">
        <v>147</v>
      </c>
      <c r="E352" s="236" t="s">
        <v>19</v>
      </c>
      <c r="F352" s="237" t="s">
        <v>363</v>
      </c>
      <c r="G352" s="234"/>
      <c r="H352" s="236" t="s">
        <v>19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147</v>
      </c>
      <c r="AU352" s="243" t="s">
        <v>83</v>
      </c>
      <c r="AV352" s="13" t="s">
        <v>81</v>
      </c>
      <c r="AW352" s="13" t="s">
        <v>35</v>
      </c>
      <c r="AX352" s="13" t="s">
        <v>73</v>
      </c>
      <c r="AY352" s="243" t="s">
        <v>137</v>
      </c>
    </row>
    <row r="353" s="14" customFormat="1">
      <c r="A353" s="14"/>
      <c r="B353" s="244"/>
      <c r="C353" s="245"/>
      <c r="D353" s="235" t="s">
        <v>147</v>
      </c>
      <c r="E353" s="246" t="s">
        <v>19</v>
      </c>
      <c r="F353" s="247" t="s">
        <v>364</v>
      </c>
      <c r="G353" s="245"/>
      <c r="H353" s="248">
        <v>33.027000000000001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147</v>
      </c>
      <c r="AU353" s="254" t="s">
        <v>83</v>
      </c>
      <c r="AV353" s="14" t="s">
        <v>83</v>
      </c>
      <c r="AW353" s="14" t="s">
        <v>35</v>
      </c>
      <c r="AX353" s="14" t="s">
        <v>73</v>
      </c>
      <c r="AY353" s="254" t="s">
        <v>137</v>
      </c>
    </row>
    <row r="354" s="14" customFormat="1">
      <c r="A354" s="14"/>
      <c r="B354" s="244"/>
      <c r="C354" s="245"/>
      <c r="D354" s="235" t="s">
        <v>147</v>
      </c>
      <c r="E354" s="246" t="s">
        <v>19</v>
      </c>
      <c r="F354" s="247" t="s">
        <v>365</v>
      </c>
      <c r="G354" s="245"/>
      <c r="H354" s="248">
        <v>-2.1600000000000001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147</v>
      </c>
      <c r="AU354" s="254" t="s">
        <v>83</v>
      </c>
      <c r="AV354" s="14" t="s">
        <v>83</v>
      </c>
      <c r="AW354" s="14" t="s">
        <v>35</v>
      </c>
      <c r="AX354" s="14" t="s">
        <v>73</v>
      </c>
      <c r="AY354" s="254" t="s">
        <v>137</v>
      </c>
    </row>
    <row r="355" s="14" customFormat="1">
      <c r="A355" s="14"/>
      <c r="B355" s="244"/>
      <c r="C355" s="245"/>
      <c r="D355" s="235" t="s">
        <v>147</v>
      </c>
      <c r="E355" s="246" t="s">
        <v>19</v>
      </c>
      <c r="F355" s="247" t="s">
        <v>366</v>
      </c>
      <c r="G355" s="245"/>
      <c r="H355" s="248">
        <v>0.75600000000000001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147</v>
      </c>
      <c r="AU355" s="254" t="s">
        <v>83</v>
      </c>
      <c r="AV355" s="14" t="s">
        <v>83</v>
      </c>
      <c r="AW355" s="14" t="s">
        <v>35</v>
      </c>
      <c r="AX355" s="14" t="s">
        <v>73</v>
      </c>
      <c r="AY355" s="254" t="s">
        <v>137</v>
      </c>
    </row>
    <row r="356" s="14" customFormat="1">
      <c r="A356" s="14"/>
      <c r="B356" s="244"/>
      <c r="C356" s="245"/>
      <c r="D356" s="235" t="s">
        <v>147</v>
      </c>
      <c r="E356" s="246" t="s">
        <v>19</v>
      </c>
      <c r="F356" s="247" t="s">
        <v>299</v>
      </c>
      <c r="G356" s="245"/>
      <c r="H356" s="248">
        <v>-5.8799999999999999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147</v>
      </c>
      <c r="AU356" s="254" t="s">
        <v>83</v>
      </c>
      <c r="AV356" s="14" t="s">
        <v>83</v>
      </c>
      <c r="AW356" s="14" t="s">
        <v>35</v>
      </c>
      <c r="AX356" s="14" t="s">
        <v>73</v>
      </c>
      <c r="AY356" s="254" t="s">
        <v>137</v>
      </c>
    </row>
    <row r="357" s="13" customFormat="1">
      <c r="A357" s="13"/>
      <c r="B357" s="233"/>
      <c r="C357" s="234"/>
      <c r="D357" s="235" t="s">
        <v>147</v>
      </c>
      <c r="E357" s="236" t="s">
        <v>19</v>
      </c>
      <c r="F357" s="237" t="s">
        <v>367</v>
      </c>
      <c r="G357" s="234"/>
      <c r="H357" s="236" t="s">
        <v>19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147</v>
      </c>
      <c r="AU357" s="243" t="s">
        <v>83</v>
      </c>
      <c r="AV357" s="13" t="s">
        <v>81</v>
      </c>
      <c r="AW357" s="13" t="s">
        <v>35</v>
      </c>
      <c r="AX357" s="13" t="s">
        <v>73</v>
      </c>
      <c r="AY357" s="243" t="s">
        <v>137</v>
      </c>
    </row>
    <row r="358" s="14" customFormat="1">
      <c r="A358" s="14"/>
      <c r="B358" s="244"/>
      <c r="C358" s="245"/>
      <c r="D358" s="235" t="s">
        <v>147</v>
      </c>
      <c r="E358" s="246" t="s">
        <v>19</v>
      </c>
      <c r="F358" s="247" t="s">
        <v>368</v>
      </c>
      <c r="G358" s="245"/>
      <c r="H358" s="248">
        <v>3.8700000000000001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147</v>
      </c>
      <c r="AU358" s="254" t="s">
        <v>83</v>
      </c>
      <c r="AV358" s="14" t="s">
        <v>83</v>
      </c>
      <c r="AW358" s="14" t="s">
        <v>35</v>
      </c>
      <c r="AX358" s="14" t="s">
        <v>73</v>
      </c>
      <c r="AY358" s="254" t="s">
        <v>137</v>
      </c>
    </row>
    <row r="359" s="13" customFormat="1">
      <c r="A359" s="13"/>
      <c r="B359" s="233"/>
      <c r="C359" s="234"/>
      <c r="D359" s="235" t="s">
        <v>147</v>
      </c>
      <c r="E359" s="236" t="s">
        <v>19</v>
      </c>
      <c r="F359" s="237" t="s">
        <v>369</v>
      </c>
      <c r="G359" s="234"/>
      <c r="H359" s="236" t="s">
        <v>19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147</v>
      </c>
      <c r="AU359" s="243" t="s">
        <v>83</v>
      </c>
      <c r="AV359" s="13" t="s">
        <v>81</v>
      </c>
      <c r="AW359" s="13" t="s">
        <v>35</v>
      </c>
      <c r="AX359" s="13" t="s">
        <v>73</v>
      </c>
      <c r="AY359" s="243" t="s">
        <v>137</v>
      </c>
    </row>
    <row r="360" s="14" customFormat="1">
      <c r="A360" s="14"/>
      <c r="B360" s="244"/>
      <c r="C360" s="245"/>
      <c r="D360" s="235" t="s">
        <v>147</v>
      </c>
      <c r="E360" s="246" t="s">
        <v>19</v>
      </c>
      <c r="F360" s="247" t="s">
        <v>370</v>
      </c>
      <c r="G360" s="245"/>
      <c r="H360" s="248">
        <v>2.5030000000000001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147</v>
      </c>
      <c r="AU360" s="254" t="s">
        <v>83</v>
      </c>
      <c r="AV360" s="14" t="s">
        <v>83</v>
      </c>
      <c r="AW360" s="14" t="s">
        <v>35</v>
      </c>
      <c r="AX360" s="14" t="s">
        <v>73</v>
      </c>
      <c r="AY360" s="254" t="s">
        <v>137</v>
      </c>
    </row>
    <row r="361" s="15" customFormat="1">
      <c r="A361" s="15"/>
      <c r="B361" s="265"/>
      <c r="C361" s="266"/>
      <c r="D361" s="235" t="s">
        <v>147</v>
      </c>
      <c r="E361" s="267" t="s">
        <v>19</v>
      </c>
      <c r="F361" s="268" t="s">
        <v>201</v>
      </c>
      <c r="G361" s="266"/>
      <c r="H361" s="269">
        <v>55.183999999999998</v>
      </c>
      <c r="I361" s="270"/>
      <c r="J361" s="266"/>
      <c r="K361" s="266"/>
      <c r="L361" s="271"/>
      <c r="M361" s="272"/>
      <c r="N361" s="273"/>
      <c r="O361" s="273"/>
      <c r="P361" s="273"/>
      <c r="Q361" s="273"/>
      <c r="R361" s="273"/>
      <c r="S361" s="273"/>
      <c r="T361" s="27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5" t="s">
        <v>147</v>
      </c>
      <c r="AU361" s="275" t="s">
        <v>83</v>
      </c>
      <c r="AV361" s="15" t="s">
        <v>145</v>
      </c>
      <c r="AW361" s="15" t="s">
        <v>35</v>
      </c>
      <c r="AX361" s="15" t="s">
        <v>81</v>
      </c>
      <c r="AY361" s="275" t="s">
        <v>137</v>
      </c>
    </row>
    <row r="362" s="2" customFormat="1" ht="33" customHeight="1">
      <c r="A362" s="40"/>
      <c r="B362" s="41"/>
      <c r="C362" s="220" t="s">
        <v>377</v>
      </c>
      <c r="D362" s="220" t="s">
        <v>140</v>
      </c>
      <c r="E362" s="221" t="s">
        <v>378</v>
      </c>
      <c r="F362" s="222" t="s">
        <v>379</v>
      </c>
      <c r="G362" s="223" t="s">
        <v>143</v>
      </c>
      <c r="H362" s="224">
        <v>14.932</v>
      </c>
      <c r="I362" s="225"/>
      <c r="J362" s="226">
        <f>ROUND(I362*H362,2)</f>
        <v>0</v>
      </c>
      <c r="K362" s="222" t="s">
        <v>144</v>
      </c>
      <c r="L362" s="46"/>
      <c r="M362" s="227" t="s">
        <v>19</v>
      </c>
      <c r="N362" s="228" t="s">
        <v>44</v>
      </c>
      <c r="O362" s="86"/>
      <c r="P362" s="229">
        <f>O362*H362</f>
        <v>0</v>
      </c>
      <c r="Q362" s="229">
        <v>0.00064000000000000005</v>
      </c>
      <c r="R362" s="229">
        <f>Q362*H362</f>
        <v>0.0095564800000000009</v>
      </c>
      <c r="S362" s="229">
        <v>0</v>
      </c>
      <c r="T362" s="23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1" t="s">
        <v>145</v>
      </c>
      <c r="AT362" s="231" t="s">
        <v>140</v>
      </c>
      <c r="AU362" s="231" t="s">
        <v>83</v>
      </c>
      <c r="AY362" s="19" t="s">
        <v>137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9" t="s">
        <v>81</v>
      </c>
      <c r="BK362" s="232">
        <f>ROUND(I362*H362,2)</f>
        <v>0</v>
      </c>
      <c r="BL362" s="19" t="s">
        <v>145</v>
      </c>
      <c r="BM362" s="231" t="s">
        <v>380</v>
      </c>
    </row>
    <row r="363" s="13" customFormat="1">
      <c r="A363" s="13"/>
      <c r="B363" s="233"/>
      <c r="C363" s="234"/>
      <c r="D363" s="235" t="s">
        <v>147</v>
      </c>
      <c r="E363" s="236" t="s">
        <v>19</v>
      </c>
      <c r="F363" s="237" t="s">
        <v>357</v>
      </c>
      <c r="G363" s="234"/>
      <c r="H363" s="236" t="s">
        <v>19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147</v>
      </c>
      <c r="AU363" s="243" t="s">
        <v>83</v>
      </c>
      <c r="AV363" s="13" t="s">
        <v>81</v>
      </c>
      <c r="AW363" s="13" t="s">
        <v>35</v>
      </c>
      <c r="AX363" s="13" t="s">
        <v>73</v>
      </c>
      <c r="AY363" s="243" t="s">
        <v>137</v>
      </c>
    </row>
    <row r="364" s="13" customFormat="1">
      <c r="A364" s="13"/>
      <c r="B364" s="233"/>
      <c r="C364" s="234"/>
      <c r="D364" s="235" t="s">
        <v>147</v>
      </c>
      <c r="E364" s="236" t="s">
        <v>19</v>
      </c>
      <c r="F364" s="237" t="s">
        <v>358</v>
      </c>
      <c r="G364" s="234"/>
      <c r="H364" s="236" t="s">
        <v>19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147</v>
      </c>
      <c r="AU364" s="243" t="s">
        <v>83</v>
      </c>
      <c r="AV364" s="13" t="s">
        <v>81</v>
      </c>
      <c r="AW364" s="13" t="s">
        <v>35</v>
      </c>
      <c r="AX364" s="13" t="s">
        <v>73</v>
      </c>
      <c r="AY364" s="243" t="s">
        <v>137</v>
      </c>
    </row>
    <row r="365" s="14" customFormat="1">
      <c r="A365" s="14"/>
      <c r="B365" s="244"/>
      <c r="C365" s="245"/>
      <c r="D365" s="235" t="s">
        <v>147</v>
      </c>
      <c r="E365" s="246" t="s">
        <v>19</v>
      </c>
      <c r="F365" s="247" t="s">
        <v>359</v>
      </c>
      <c r="G365" s="245"/>
      <c r="H365" s="248">
        <v>7.75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147</v>
      </c>
      <c r="AU365" s="254" t="s">
        <v>83</v>
      </c>
      <c r="AV365" s="14" t="s">
        <v>83</v>
      </c>
      <c r="AW365" s="14" t="s">
        <v>35</v>
      </c>
      <c r="AX365" s="14" t="s">
        <v>73</v>
      </c>
      <c r="AY365" s="254" t="s">
        <v>137</v>
      </c>
    </row>
    <row r="366" s="14" customFormat="1">
      <c r="A366" s="14"/>
      <c r="B366" s="244"/>
      <c r="C366" s="245"/>
      <c r="D366" s="235" t="s">
        <v>147</v>
      </c>
      <c r="E366" s="246" t="s">
        <v>19</v>
      </c>
      <c r="F366" s="247" t="s">
        <v>360</v>
      </c>
      <c r="G366" s="245"/>
      <c r="H366" s="248">
        <v>5.25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147</v>
      </c>
      <c r="AU366" s="254" t="s">
        <v>83</v>
      </c>
      <c r="AV366" s="14" t="s">
        <v>83</v>
      </c>
      <c r="AW366" s="14" t="s">
        <v>35</v>
      </c>
      <c r="AX366" s="14" t="s">
        <v>73</v>
      </c>
      <c r="AY366" s="254" t="s">
        <v>137</v>
      </c>
    </row>
    <row r="367" s="14" customFormat="1">
      <c r="A367" s="14"/>
      <c r="B367" s="244"/>
      <c r="C367" s="245"/>
      <c r="D367" s="235" t="s">
        <v>147</v>
      </c>
      <c r="E367" s="246" t="s">
        <v>19</v>
      </c>
      <c r="F367" s="247" t="s">
        <v>361</v>
      </c>
      <c r="G367" s="245"/>
      <c r="H367" s="248">
        <v>1.232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147</v>
      </c>
      <c r="AU367" s="254" t="s">
        <v>83</v>
      </c>
      <c r="AV367" s="14" t="s">
        <v>83</v>
      </c>
      <c r="AW367" s="14" t="s">
        <v>35</v>
      </c>
      <c r="AX367" s="14" t="s">
        <v>73</v>
      </c>
      <c r="AY367" s="254" t="s">
        <v>137</v>
      </c>
    </row>
    <row r="368" s="14" customFormat="1">
      <c r="A368" s="14"/>
      <c r="B368" s="244"/>
      <c r="C368" s="245"/>
      <c r="D368" s="235" t="s">
        <v>147</v>
      </c>
      <c r="E368" s="246" t="s">
        <v>19</v>
      </c>
      <c r="F368" s="247" t="s">
        <v>362</v>
      </c>
      <c r="G368" s="245"/>
      <c r="H368" s="248">
        <v>0.69999999999999996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147</v>
      </c>
      <c r="AU368" s="254" t="s">
        <v>83</v>
      </c>
      <c r="AV368" s="14" t="s">
        <v>83</v>
      </c>
      <c r="AW368" s="14" t="s">
        <v>35</v>
      </c>
      <c r="AX368" s="14" t="s">
        <v>73</v>
      </c>
      <c r="AY368" s="254" t="s">
        <v>137</v>
      </c>
    </row>
    <row r="369" s="15" customFormat="1">
      <c r="A369" s="15"/>
      <c r="B369" s="265"/>
      <c r="C369" s="266"/>
      <c r="D369" s="235" t="s">
        <v>147</v>
      </c>
      <c r="E369" s="267" t="s">
        <v>19</v>
      </c>
      <c r="F369" s="268" t="s">
        <v>201</v>
      </c>
      <c r="G369" s="266"/>
      <c r="H369" s="269">
        <v>14.931999999999999</v>
      </c>
      <c r="I369" s="270"/>
      <c r="J369" s="266"/>
      <c r="K369" s="266"/>
      <c r="L369" s="271"/>
      <c r="M369" s="272"/>
      <c r="N369" s="273"/>
      <c r="O369" s="273"/>
      <c r="P369" s="273"/>
      <c r="Q369" s="273"/>
      <c r="R369" s="273"/>
      <c r="S369" s="273"/>
      <c r="T369" s="27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5" t="s">
        <v>147</v>
      </c>
      <c r="AU369" s="275" t="s">
        <v>83</v>
      </c>
      <c r="AV369" s="15" t="s">
        <v>145</v>
      </c>
      <c r="AW369" s="15" t="s">
        <v>35</v>
      </c>
      <c r="AX369" s="15" t="s">
        <v>81</v>
      </c>
      <c r="AY369" s="275" t="s">
        <v>137</v>
      </c>
    </row>
    <row r="370" s="2" customFormat="1" ht="21.75" customHeight="1">
      <c r="A370" s="40"/>
      <c r="B370" s="41"/>
      <c r="C370" s="220" t="s">
        <v>381</v>
      </c>
      <c r="D370" s="220" t="s">
        <v>140</v>
      </c>
      <c r="E370" s="221" t="s">
        <v>382</v>
      </c>
      <c r="F370" s="222" t="s">
        <v>383</v>
      </c>
      <c r="G370" s="223" t="s">
        <v>212</v>
      </c>
      <c r="H370" s="224">
        <v>15.109999999999999</v>
      </c>
      <c r="I370" s="225"/>
      <c r="J370" s="226">
        <f>ROUND(I370*H370,2)</f>
        <v>0</v>
      </c>
      <c r="K370" s="222" t="s">
        <v>144</v>
      </c>
      <c r="L370" s="46"/>
      <c r="M370" s="227" t="s">
        <v>19</v>
      </c>
      <c r="N370" s="228" t="s">
        <v>44</v>
      </c>
      <c r="O370" s="86"/>
      <c r="P370" s="229">
        <f>O370*H370</f>
        <v>0</v>
      </c>
      <c r="Q370" s="229">
        <v>5.0000000000000002E-05</v>
      </c>
      <c r="R370" s="229">
        <f>Q370*H370</f>
        <v>0.00075549999999999999</v>
      </c>
      <c r="S370" s="229">
        <v>0</v>
      </c>
      <c r="T370" s="23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1" t="s">
        <v>145</v>
      </c>
      <c r="AT370" s="231" t="s">
        <v>140</v>
      </c>
      <c r="AU370" s="231" t="s">
        <v>83</v>
      </c>
      <c r="AY370" s="19" t="s">
        <v>137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9" t="s">
        <v>81</v>
      </c>
      <c r="BK370" s="232">
        <f>ROUND(I370*H370,2)</f>
        <v>0</v>
      </c>
      <c r="BL370" s="19" t="s">
        <v>145</v>
      </c>
      <c r="BM370" s="231" t="s">
        <v>384</v>
      </c>
    </row>
    <row r="371" s="14" customFormat="1">
      <c r="A371" s="14"/>
      <c r="B371" s="244"/>
      <c r="C371" s="245"/>
      <c r="D371" s="235" t="s">
        <v>147</v>
      </c>
      <c r="E371" s="246" t="s">
        <v>19</v>
      </c>
      <c r="F371" s="247" t="s">
        <v>385</v>
      </c>
      <c r="G371" s="245"/>
      <c r="H371" s="248">
        <v>11.35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147</v>
      </c>
      <c r="AU371" s="254" t="s">
        <v>83</v>
      </c>
      <c r="AV371" s="14" t="s">
        <v>83</v>
      </c>
      <c r="AW371" s="14" t="s">
        <v>35</v>
      </c>
      <c r="AX371" s="14" t="s">
        <v>73</v>
      </c>
      <c r="AY371" s="254" t="s">
        <v>137</v>
      </c>
    </row>
    <row r="372" s="14" customFormat="1">
      <c r="A372" s="14"/>
      <c r="B372" s="244"/>
      <c r="C372" s="245"/>
      <c r="D372" s="235" t="s">
        <v>147</v>
      </c>
      <c r="E372" s="246" t="s">
        <v>19</v>
      </c>
      <c r="F372" s="247" t="s">
        <v>386</v>
      </c>
      <c r="G372" s="245"/>
      <c r="H372" s="248">
        <v>3.7599999999999998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147</v>
      </c>
      <c r="AU372" s="254" t="s">
        <v>83</v>
      </c>
      <c r="AV372" s="14" t="s">
        <v>83</v>
      </c>
      <c r="AW372" s="14" t="s">
        <v>35</v>
      </c>
      <c r="AX372" s="14" t="s">
        <v>73</v>
      </c>
      <c r="AY372" s="254" t="s">
        <v>137</v>
      </c>
    </row>
    <row r="373" s="15" customFormat="1">
      <c r="A373" s="15"/>
      <c r="B373" s="265"/>
      <c r="C373" s="266"/>
      <c r="D373" s="235" t="s">
        <v>147</v>
      </c>
      <c r="E373" s="267" t="s">
        <v>19</v>
      </c>
      <c r="F373" s="268" t="s">
        <v>201</v>
      </c>
      <c r="G373" s="266"/>
      <c r="H373" s="269">
        <v>15.109999999999999</v>
      </c>
      <c r="I373" s="270"/>
      <c r="J373" s="266"/>
      <c r="K373" s="266"/>
      <c r="L373" s="271"/>
      <c r="M373" s="272"/>
      <c r="N373" s="273"/>
      <c r="O373" s="273"/>
      <c r="P373" s="273"/>
      <c r="Q373" s="273"/>
      <c r="R373" s="273"/>
      <c r="S373" s="273"/>
      <c r="T373" s="27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5" t="s">
        <v>147</v>
      </c>
      <c r="AU373" s="275" t="s">
        <v>83</v>
      </c>
      <c r="AV373" s="15" t="s">
        <v>145</v>
      </c>
      <c r="AW373" s="15" t="s">
        <v>35</v>
      </c>
      <c r="AX373" s="15" t="s">
        <v>81</v>
      </c>
      <c r="AY373" s="275" t="s">
        <v>137</v>
      </c>
    </row>
    <row r="374" s="2" customFormat="1" ht="33" customHeight="1">
      <c r="A374" s="40"/>
      <c r="B374" s="41"/>
      <c r="C374" s="220" t="s">
        <v>387</v>
      </c>
      <c r="D374" s="220" t="s">
        <v>140</v>
      </c>
      <c r="E374" s="221" t="s">
        <v>388</v>
      </c>
      <c r="F374" s="222" t="s">
        <v>389</v>
      </c>
      <c r="G374" s="223" t="s">
        <v>212</v>
      </c>
      <c r="H374" s="224">
        <v>9.6999999999999993</v>
      </c>
      <c r="I374" s="225"/>
      <c r="J374" s="226">
        <f>ROUND(I374*H374,2)</f>
        <v>0</v>
      </c>
      <c r="K374" s="222" t="s">
        <v>390</v>
      </c>
      <c r="L374" s="46"/>
      <c r="M374" s="227" t="s">
        <v>19</v>
      </c>
      <c r="N374" s="228" t="s">
        <v>44</v>
      </c>
      <c r="O374" s="86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1" t="s">
        <v>145</v>
      </c>
      <c r="AT374" s="231" t="s">
        <v>140</v>
      </c>
      <c r="AU374" s="231" t="s">
        <v>83</v>
      </c>
      <c r="AY374" s="19" t="s">
        <v>137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9" t="s">
        <v>81</v>
      </c>
      <c r="BK374" s="232">
        <f>ROUND(I374*H374,2)</f>
        <v>0</v>
      </c>
      <c r="BL374" s="19" t="s">
        <v>145</v>
      </c>
      <c r="BM374" s="231" t="s">
        <v>391</v>
      </c>
    </row>
    <row r="375" s="13" customFormat="1">
      <c r="A375" s="13"/>
      <c r="B375" s="233"/>
      <c r="C375" s="234"/>
      <c r="D375" s="235" t="s">
        <v>147</v>
      </c>
      <c r="E375" s="236" t="s">
        <v>19</v>
      </c>
      <c r="F375" s="237" t="s">
        <v>392</v>
      </c>
      <c r="G375" s="234"/>
      <c r="H375" s="236" t="s">
        <v>19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147</v>
      </c>
      <c r="AU375" s="243" t="s">
        <v>83</v>
      </c>
      <c r="AV375" s="13" t="s">
        <v>81</v>
      </c>
      <c r="AW375" s="13" t="s">
        <v>35</v>
      </c>
      <c r="AX375" s="13" t="s">
        <v>73</v>
      </c>
      <c r="AY375" s="243" t="s">
        <v>137</v>
      </c>
    </row>
    <row r="376" s="14" customFormat="1">
      <c r="A376" s="14"/>
      <c r="B376" s="244"/>
      <c r="C376" s="245"/>
      <c r="D376" s="235" t="s">
        <v>147</v>
      </c>
      <c r="E376" s="246" t="s">
        <v>19</v>
      </c>
      <c r="F376" s="247" t="s">
        <v>393</v>
      </c>
      <c r="G376" s="245"/>
      <c r="H376" s="248">
        <v>9.6999999999999993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147</v>
      </c>
      <c r="AU376" s="254" t="s">
        <v>83</v>
      </c>
      <c r="AV376" s="14" t="s">
        <v>83</v>
      </c>
      <c r="AW376" s="14" t="s">
        <v>35</v>
      </c>
      <c r="AX376" s="14" t="s">
        <v>81</v>
      </c>
      <c r="AY376" s="254" t="s">
        <v>137</v>
      </c>
    </row>
    <row r="377" s="2" customFormat="1" ht="21.75" customHeight="1">
      <c r="A377" s="40"/>
      <c r="B377" s="41"/>
      <c r="C377" s="255" t="s">
        <v>394</v>
      </c>
      <c r="D377" s="255" t="s">
        <v>157</v>
      </c>
      <c r="E377" s="256" t="s">
        <v>395</v>
      </c>
      <c r="F377" s="257" t="s">
        <v>396</v>
      </c>
      <c r="G377" s="258" t="s">
        <v>212</v>
      </c>
      <c r="H377" s="259">
        <v>10.185000000000001</v>
      </c>
      <c r="I377" s="260"/>
      <c r="J377" s="261">
        <f>ROUND(I377*H377,2)</f>
        <v>0</v>
      </c>
      <c r="K377" s="257" t="s">
        <v>390</v>
      </c>
      <c r="L377" s="262"/>
      <c r="M377" s="263" t="s">
        <v>19</v>
      </c>
      <c r="N377" s="264" t="s">
        <v>44</v>
      </c>
      <c r="O377" s="86"/>
      <c r="P377" s="229">
        <f>O377*H377</f>
        <v>0</v>
      </c>
      <c r="Q377" s="229">
        <v>0.00010000000000000001</v>
      </c>
      <c r="R377" s="229">
        <f>Q377*H377</f>
        <v>0.0010185000000000001</v>
      </c>
      <c r="S377" s="229">
        <v>0</v>
      </c>
      <c r="T377" s="23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1" t="s">
        <v>160</v>
      </c>
      <c r="AT377" s="231" t="s">
        <v>157</v>
      </c>
      <c r="AU377" s="231" t="s">
        <v>83</v>
      </c>
      <c r="AY377" s="19" t="s">
        <v>137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9" t="s">
        <v>81</v>
      </c>
      <c r="BK377" s="232">
        <f>ROUND(I377*H377,2)</f>
        <v>0</v>
      </c>
      <c r="BL377" s="19" t="s">
        <v>145</v>
      </c>
      <c r="BM377" s="231" t="s">
        <v>397</v>
      </c>
    </row>
    <row r="378" s="13" customFormat="1">
      <c r="A378" s="13"/>
      <c r="B378" s="233"/>
      <c r="C378" s="234"/>
      <c r="D378" s="235" t="s">
        <v>147</v>
      </c>
      <c r="E378" s="236" t="s">
        <v>19</v>
      </c>
      <c r="F378" s="237" t="s">
        <v>392</v>
      </c>
      <c r="G378" s="234"/>
      <c r="H378" s="236" t="s">
        <v>19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147</v>
      </c>
      <c r="AU378" s="243" t="s">
        <v>83</v>
      </c>
      <c r="AV378" s="13" t="s">
        <v>81</v>
      </c>
      <c r="AW378" s="13" t="s">
        <v>35</v>
      </c>
      <c r="AX378" s="13" t="s">
        <v>73</v>
      </c>
      <c r="AY378" s="243" t="s">
        <v>137</v>
      </c>
    </row>
    <row r="379" s="14" customFormat="1">
      <c r="A379" s="14"/>
      <c r="B379" s="244"/>
      <c r="C379" s="245"/>
      <c r="D379" s="235" t="s">
        <v>147</v>
      </c>
      <c r="E379" s="246" t="s">
        <v>19</v>
      </c>
      <c r="F379" s="247" t="s">
        <v>393</v>
      </c>
      <c r="G379" s="245"/>
      <c r="H379" s="248">
        <v>9.6999999999999993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147</v>
      </c>
      <c r="AU379" s="254" t="s">
        <v>83</v>
      </c>
      <c r="AV379" s="14" t="s">
        <v>83</v>
      </c>
      <c r="AW379" s="14" t="s">
        <v>35</v>
      </c>
      <c r="AX379" s="14" t="s">
        <v>81</v>
      </c>
      <c r="AY379" s="254" t="s">
        <v>137</v>
      </c>
    </row>
    <row r="380" s="14" customFormat="1">
      <c r="A380" s="14"/>
      <c r="B380" s="244"/>
      <c r="C380" s="245"/>
      <c r="D380" s="235" t="s">
        <v>147</v>
      </c>
      <c r="E380" s="245"/>
      <c r="F380" s="247" t="s">
        <v>398</v>
      </c>
      <c r="G380" s="245"/>
      <c r="H380" s="248">
        <v>10.185000000000001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147</v>
      </c>
      <c r="AU380" s="254" t="s">
        <v>83</v>
      </c>
      <c r="AV380" s="14" t="s">
        <v>83</v>
      </c>
      <c r="AW380" s="14" t="s">
        <v>4</v>
      </c>
      <c r="AX380" s="14" t="s">
        <v>81</v>
      </c>
      <c r="AY380" s="254" t="s">
        <v>137</v>
      </c>
    </row>
    <row r="381" s="2" customFormat="1" ht="21.75" customHeight="1">
      <c r="A381" s="40"/>
      <c r="B381" s="41"/>
      <c r="C381" s="220" t="s">
        <v>399</v>
      </c>
      <c r="D381" s="220" t="s">
        <v>140</v>
      </c>
      <c r="E381" s="221" t="s">
        <v>400</v>
      </c>
      <c r="F381" s="222" t="s">
        <v>401</v>
      </c>
      <c r="G381" s="223" t="s">
        <v>212</v>
      </c>
      <c r="H381" s="224">
        <v>9.6999999999999993</v>
      </c>
      <c r="I381" s="225"/>
      <c r="J381" s="226">
        <f>ROUND(I381*H381,2)</f>
        <v>0</v>
      </c>
      <c r="K381" s="222" t="s">
        <v>390</v>
      </c>
      <c r="L381" s="46"/>
      <c r="M381" s="227" t="s">
        <v>19</v>
      </c>
      <c r="N381" s="228" t="s">
        <v>44</v>
      </c>
      <c r="O381" s="86"/>
      <c r="P381" s="229">
        <f>O381*H381</f>
        <v>0</v>
      </c>
      <c r="Q381" s="229">
        <v>3.0000000000000001E-05</v>
      </c>
      <c r="R381" s="229">
        <f>Q381*H381</f>
        <v>0.00029099999999999997</v>
      </c>
      <c r="S381" s="229">
        <v>0</v>
      </c>
      <c r="T381" s="230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31" t="s">
        <v>239</v>
      </c>
      <c r="AT381" s="231" t="s">
        <v>140</v>
      </c>
      <c r="AU381" s="231" t="s">
        <v>83</v>
      </c>
      <c r="AY381" s="19" t="s">
        <v>137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9" t="s">
        <v>81</v>
      </c>
      <c r="BK381" s="232">
        <f>ROUND(I381*H381,2)</f>
        <v>0</v>
      </c>
      <c r="BL381" s="19" t="s">
        <v>239</v>
      </c>
      <c r="BM381" s="231" t="s">
        <v>402</v>
      </c>
    </row>
    <row r="382" s="13" customFormat="1">
      <c r="A382" s="13"/>
      <c r="B382" s="233"/>
      <c r="C382" s="234"/>
      <c r="D382" s="235" t="s">
        <v>147</v>
      </c>
      <c r="E382" s="236" t="s">
        <v>19</v>
      </c>
      <c r="F382" s="237" t="s">
        <v>392</v>
      </c>
      <c r="G382" s="234"/>
      <c r="H382" s="236" t="s">
        <v>19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147</v>
      </c>
      <c r="AU382" s="243" t="s">
        <v>83</v>
      </c>
      <c r="AV382" s="13" t="s">
        <v>81</v>
      </c>
      <c r="AW382" s="13" t="s">
        <v>35</v>
      </c>
      <c r="AX382" s="13" t="s">
        <v>73</v>
      </c>
      <c r="AY382" s="243" t="s">
        <v>137</v>
      </c>
    </row>
    <row r="383" s="14" customFormat="1">
      <c r="A383" s="14"/>
      <c r="B383" s="244"/>
      <c r="C383" s="245"/>
      <c r="D383" s="235" t="s">
        <v>147</v>
      </c>
      <c r="E383" s="246" t="s">
        <v>19</v>
      </c>
      <c r="F383" s="247" t="s">
        <v>393</v>
      </c>
      <c r="G383" s="245"/>
      <c r="H383" s="248">
        <v>9.6999999999999993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147</v>
      </c>
      <c r="AU383" s="254" t="s">
        <v>83</v>
      </c>
      <c r="AV383" s="14" t="s">
        <v>83</v>
      </c>
      <c r="AW383" s="14" t="s">
        <v>35</v>
      </c>
      <c r="AX383" s="14" t="s">
        <v>81</v>
      </c>
      <c r="AY383" s="254" t="s">
        <v>137</v>
      </c>
    </row>
    <row r="384" s="2" customFormat="1" ht="33" customHeight="1">
      <c r="A384" s="40"/>
      <c r="B384" s="41"/>
      <c r="C384" s="220" t="s">
        <v>403</v>
      </c>
      <c r="D384" s="220" t="s">
        <v>140</v>
      </c>
      <c r="E384" s="221" t="s">
        <v>404</v>
      </c>
      <c r="F384" s="222" t="s">
        <v>405</v>
      </c>
      <c r="G384" s="223" t="s">
        <v>143</v>
      </c>
      <c r="H384" s="224">
        <v>47.048000000000002</v>
      </c>
      <c r="I384" s="225"/>
      <c r="J384" s="226">
        <f>ROUND(I384*H384,2)</f>
        <v>0</v>
      </c>
      <c r="K384" s="222" t="s">
        <v>144</v>
      </c>
      <c r="L384" s="46"/>
      <c r="M384" s="227" t="s">
        <v>19</v>
      </c>
      <c r="N384" s="228" t="s">
        <v>44</v>
      </c>
      <c r="O384" s="86"/>
      <c r="P384" s="229">
        <f>O384*H384</f>
        <v>0</v>
      </c>
      <c r="Q384" s="229">
        <v>0.0065599999999999999</v>
      </c>
      <c r="R384" s="229">
        <f>Q384*H384</f>
        <v>0.30863488</v>
      </c>
      <c r="S384" s="229">
        <v>0</v>
      </c>
      <c r="T384" s="23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1" t="s">
        <v>145</v>
      </c>
      <c r="AT384" s="231" t="s">
        <v>140</v>
      </c>
      <c r="AU384" s="231" t="s">
        <v>83</v>
      </c>
      <c r="AY384" s="19" t="s">
        <v>137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9" t="s">
        <v>81</v>
      </c>
      <c r="BK384" s="232">
        <f>ROUND(I384*H384,2)</f>
        <v>0</v>
      </c>
      <c r="BL384" s="19" t="s">
        <v>145</v>
      </c>
      <c r="BM384" s="231" t="s">
        <v>406</v>
      </c>
    </row>
    <row r="385" s="13" customFormat="1">
      <c r="A385" s="13"/>
      <c r="B385" s="233"/>
      <c r="C385" s="234"/>
      <c r="D385" s="235" t="s">
        <v>147</v>
      </c>
      <c r="E385" s="236" t="s">
        <v>19</v>
      </c>
      <c r="F385" s="237" t="s">
        <v>357</v>
      </c>
      <c r="G385" s="234"/>
      <c r="H385" s="236" t="s">
        <v>19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147</v>
      </c>
      <c r="AU385" s="243" t="s">
        <v>83</v>
      </c>
      <c r="AV385" s="13" t="s">
        <v>81</v>
      </c>
      <c r="AW385" s="13" t="s">
        <v>35</v>
      </c>
      <c r="AX385" s="13" t="s">
        <v>73</v>
      </c>
      <c r="AY385" s="243" t="s">
        <v>137</v>
      </c>
    </row>
    <row r="386" s="13" customFormat="1">
      <c r="A386" s="13"/>
      <c r="B386" s="233"/>
      <c r="C386" s="234"/>
      <c r="D386" s="235" t="s">
        <v>147</v>
      </c>
      <c r="E386" s="236" t="s">
        <v>19</v>
      </c>
      <c r="F386" s="237" t="s">
        <v>358</v>
      </c>
      <c r="G386" s="234"/>
      <c r="H386" s="236" t="s">
        <v>19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147</v>
      </c>
      <c r="AU386" s="243" t="s">
        <v>83</v>
      </c>
      <c r="AV386" s="13" t="s">
        <v>81</v>
      </c>
      <c r="AW386" s="13" t="s">
        <v>35</v>
      </c>
      <c r="AX386" s="13" t="s">
        <v>73</v>
      </c>
      <c r="AY386" s="243" t="s">
        <v>137</v>
      </c>
    </row>
    <row r="387" s="14" customFormat="1">
      <c r="A387" s="14"/>
      <c r="B387" s="244"/>
      <c r="C387" s="245"/>
      <c r="D387" s="235" t="s">
        <v>147</v>
      </c>
      <c r="E387" s="246" t="s">
        <v>19</v>
      </c>
      <c r="F387" s="247" t="s">
        <v>359</v>
      </c>
      <c r="G387" s="245"/>
      <c r="H387" s="248">
        <v>7.75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147</v>
      </c>
      <c r="AU387" s="254" t="s">
        <v>83</v>
      </c>
      <c r="AV387" s="14" t="s">
        <v>83</v>
      </c>
      <c r="AW387" s="14" t="s">
        <v>35</v>
      </c>
      <c r="AX387" s="14" t="s">
        <v>73</v>
      </c>
      <c r="AY387" s="254" t="s">
        <v>137</v>
      </c>
    </row>
    <row r="388" s="14" customFormat="1">
      <c r="A388" s="14"/>
      <c r="B388" s="244"/>
      <c r="C388" s="245"/>
      <c r="D388" s="235" t="s">
        <v>147</v>
      </c>
      <c r="E388" s="246" t="s">
        <v>19</v>
      </c>
      <c r="F388" s="247" t="s">
        <v>360</v>
      </c>
      <c r="G388" s="245"/>
      <c r="H388" s="248">
        <v>5.25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147</v>
      </c>
      <c r="AU388" s="254" t="s">
        <v>83</v>
      </c>
      <c r="AV388" s="14" t="s">
        <v>83</v>
      </c>
      <c r="AW388" s="14" t="s">
        <v>35</v>
      </c>
      <c r="AX388" s="14" t="s">
        <v>73</v>
      </c>
      <c r="AY388" s="254" t="s">
        <v>137</v>
      </c>
    </row>
    <row r="389" s="14" customFormat="1">
      <c r="A389" s="14"/>
      <c r="B389" s="244"/>
      <c r="C389" s="245"/>
      <c r="D389" s="235" t="s">
        <v>147</v>
      </c>
      <c r="E389" s="246" t="s">
        <v>19</v>
      </c>
      <c r="F389" s="247" t="s">
        <v>361</v>
      </c>
      <c r="G389" s="245"/>
      <c r="H389" s="248">
        <v>1.232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147</v>
      </c>
      <c r="AU389" s="254" t="s">
        <v>83</v>
      </c>
      <c r="AV389" s="14" t="s">
        <v>83</v>
      </c>
      <c r="AW389" s="14" t="s">
        <v>35</v>
      </c>
      <c r="AX389" s="14" t="s">
        <v>73</v>
      </c>
      <c r="AY389" s="254" t="s">
        <v>137</v>
      </c>
    </row>
    <row r="390" s="14" customFormat="1">
      <c r="A390" s="14"/>
      <c r="B390" s="244"/>
      <c r="C390" s="245"/>
      <c r="D390" s="235" t="s">
        <v>147</v>
      </c>
      <c r="E390" s="246" t="s">
        <v>19</v>
      </c>
      <c r="F390" s="247" t="s">
        <v>362</v>
      </c>
      <c r="G390" s="245"/>
      <c r="H390" s="248">
        <v>0.69999999999999996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147</v>
      </c>
      <c r="AU390" s="254" t="s">
        <v>83</v>
      </c>
      <c r="AV390" s="14" t="s">
        <v>83</v>
      </c>
      <c r="AW390" s="14" t="s">
        <v>35</v>
      </c>
      <c r="AX390" s="14" t="s">
        <v>73</v>
      </c>
      <c r="AY390" s="254" t="s">
        <v>137</v>
      </c>
    </row>
    <row r="391" s="13" customFormat="1">
      <c r="A391" s="13"/>
      <c r="B391" s="233"/>
      <c r="C391" s="234"/>
      <c r="D391" s="235" t="s">
        <v>147</v>
      </c>
      <c r="E391" s="236" t="s">
        <v>19</v>
      </c>
      <c r="F391" s="237" t="s">
        <v>363</v>
      </c>
      <c r="G391" s="234"/>
      <c r="H391" s="236" t="s">
        <v>19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147</v>
      </c>
      <c r="AU391" s="243" t="s">
        <v>83</v>
      </c>
      <c r="AV391" s="13" t="s">
        <v>81</v>
      </c>
      <c r="AW391" s="13" t="s">
        <v>35</v>
      </c>
      <c r="AX391" s="13" t="s">
        <v>73</v>
      </c>
      <c r="AY391" s="243" t="s">
        <v>137</v>
      </c>
    </row>
    <row r="392" s="14" customFormat="1">
      <c r="A392" s="14"/>
      <c r="B392" s="244"/>
      <c r="C392" s="245"/>
      <c r="D392" s="235" t="s">
        <v>147</v>
      </c>
      <c r="E392" s="246" t="s">
        <v>19</v>
      </c>
      <c r="F392" s="247" t="s">
        <v>364</v>
      </c>
      <c r="G392" s="245"/>
      <c r="H392" s="248">
        <v>33.027000000000001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147</v>
      </c>
      <c r="AU392" s="254" t="s">
        <v>83</v>
      </c>
      <c r="AV392" s="14" t="s">
        <v>83</v>
      </c>
      <c r="AW392" s="14" t="s">
        <v>35</v>
      </c>
      <c r="AX392" s="14" t="s">
        <v>73</v>
      </c>
      <c r="AY392" s="254" t="s">
        <v>137</v>
      </c>
    </row>
    <row r="393" s="14" customFormat="1">
      <c r="A393" s="14"/>
      <c r="B393" s="244"/>
      <c r="C393" s="245"/>
      <c r="D393" s="235" t="s">
        <v>147</v>
      </c>
      <c r="E393" s="246" t="s">
        <v>19</v>
      </c>
      <c r="F393" s="247" t="s">
        <v>365</v>
      </c>
      <c r="G393" s="245"/>
      <c r="H393" s="248">
        <v>-2.1600000000000001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147</v>
      </c>
      <c r="AU393" s="254" t="s">
        <v>83</v>
      </c>
      <c r="AV393" s="14" t="s">
        <v>83</v>
      </c>
      <c r="AW393" s="14" t="s">
        <v>35</v>
      </c>
      <c r="AX393" s="14" t="s">
        <v>73</v>
      </c>
      <c r="AY393" s="254" t="s">
        <v>137</v>
      </c>
    </row>
    <row r="394" s="14" customFormat="1">
      <c r="A394" s="14"/>
      <c r="B394" s="244"/>
      <c r="C394" s="245"/>
      <c r="D394" s="235" t="s">
        <v>147</v>
      </c>
      <c r="E394" s="246" t="s">
        <v>19</v>
      </c>
      <c r="F394" s="247" t="s">
        <v>366</v>
      </c>
      <c r="G394" s="245"/>
      <c r="H394" s="248">
        <v>0.75600000000000001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147</v>
      </c>
      <c r="AU394" s="254" t="s">
        <v>83</v>
      </c>
      <c r="AV394" s="14" t="s">
        <v>83</v>
      </c>
      <c r="AW394" s="14" t="s">
        <v>35</v>
      </c>
      <c r="AX394" s="14" t="s">
        <v>73</v>
      </c>
      <c r="AY394" s="254" t="s">
        <v>137</v>
      </c>
    </row>
    <row r="395" s="14" customFormat="1">
      <c r="A395" s="14"/>
      <c r="B395" s="244"/>
      <c r="C395" s="245"/>
      <c r="D395" s="235" t="s">
        <v>147</v>
      </c>
      <c r="E395" s="246" t="s">
        <v>19</v>
      </c>
      <c r="F395" s="247" t="s">
        <v>299</v>
      </c>
      <c r="G395" s="245"/>
      <c r="H395" s="248">
        <v>-5.8799999999999999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147</v>
      </c>
      <c r="AU395" s="254" t="s">
        <v>83</v>
      </c>
      <c r="AV395" s="14" t="s">
        <v>83</v>
      </c>
      <c r="AW395" s="14" t="s">
        <v>35</v>
      </c>
      <c r="AX395" s="14" t="s">
        <v>73</v>
      </c>
      <c r="AY395" s="254" t="s">
        <v>137</v>
      </c>
    </row>
    <row r="396" s="13" customFormat="1">
      <c r="A396" s="13"/>
      <c r="B396" s="233"/>
      <c r="C396" s="234"/>
      <c r="D396" s="235" t="s">
        <v>147</v>
      </c>
      <c r="E396" s="236" t="s">
        <v>19</v>
      </c>
      <c r="F396" s="237" t="s">
        <v>367</v>
      </c>
      <c r="G396" s="234"/>
      <c r="H396" s="236" t="s">
        <v>19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147</v>
      </c>
      <c r="AU396" s="243" t="s">
        <v>83</v>
      </c>
      <c r="AV396" s="13" t="s">
        <v>81</v>
      </c>
      <c r="AW396" s="13" t="s">
        <v>35</v>
      </c>
      <c r="AX396" s="13" t="s">
        <v>73</v>
      </c>
      <c r="AY396" s="243" t="s">
        <v>137</v>
      </c>
    </row>
    <row r="397" s="14" customFormat="1">
      <c r="A397" s="14"/>
      <c r="B397" s="244"/>
      <c r="C397" s="245"/>
      <c r="D397" s="235" t="s">
        <v>147</v>
      </c>
      <c r="E397" s="246" t="s">
        <v>19</v>
      </c>
      <c r="F397" s="247" t="s">
        <v>368</v>
      </c>
      <c r="G397" s="245"/>
      <c r="H397" s="248">
        <v>3.8700000000000001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147</v>
      </c>
      <c r="AU397" s="254" t="s">
        <v>83</v>
      </c>
      <c r="AV397" s="14" t="s">
        <v>83</v>
      </c>
      <c r="AW397" s="14" t="s">
        <v>35</v>
      </c>
      <c r="AX397" s="14" t="s">
        <v>73</v>
      </c>
      <c r="AY397" s="254" t="s">
        <v>137</v>
      </c>
    </row>
    <row r="398" s="13" customFormat="1">
      <c r="A398" s="13"/>
      <c r="B398" s="233"/>
      <c r="C398" s="234"/>
      <c r="D398" s="235" t="s">
        <v>147</v>
      </c>
      <c r="E398" s="236" t="s">
        <v>19</v>
      </c>
      <c r="F398" s="237" t="s">
        <v>369</v>
      </c>
      <c r="G398" s="234"/>
      <c r="H398" s="236" t="s">
        <v>19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147</v>
      </c>
      <c r="AU398" s="243" t="s">
        <v>83</v>
      </c>
      <c r="AV398" s="13" t="s">
        <v>81</v>
      </c>
      <c r="AW398" s="13" t="s">
        <v>35</v>
      </c>
      <c r="AX398" s="13" t="s">
        <v>73</v>
      </c>
      <c r="AY398" s="243" t="s">
        <v>137</v>
      </c>
    </row>
    <row r="399" s="14" customFormat="1">
      <c r="A399" s="14"/>
      <c r="B399" s="244"/>
      <c r="C399" s="245"/>
      <c r="D399" s="235" t="s">
        <v>147</v>
      </c>
      <c r="E399" s="246" t="s">
        <v>19</v>
      </c>
      <c r="F399" s="247" t="s">
        <v>370</v>
      </c>
      <c r="G399" s="245"/>
      <c r="H399" s="248">
        <v>2.5030000000000001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147</v>
      </c>
      <c r="AU399" s="254" t="s">
        <v>83</v>
      </c>
      <c r="AV399" s="14" t="s">
        <v>83</v>
      </c>
      <c r="AW399" s="14" t="s">
        <v>35</v>
      </c>
      <c r="AX399" s="14" t="s">
        <v>73</v>
      </c>
      <c r="AY399" s="254" t="s">
        <v>137</v>
      </c>
    </row>
    <row r="400" s="15" customFormat="1">
      <c r="A400" s="15"/>
      <c r="B400" s="265"/>
      <c r="C400" s="266"/>
      <c r="D400" s="235" t="s">
        <v>147</v>
      </c>
      <c r="E400" s="267" t="s">
        <v>19</v>
      </c>
      <c r="F400" s="268" t="s">
        <v>201</v>
      </c>
      <c r="G400" s="266"/>
      <c r="H400" s="269">
        <v>47.048000000000002</v>
      </c>
      <c r="I400" s="270"/>
      <c r="J400" s="266"/>
      <c r="K400" s="266"/>
      <c r="L400" s="271"/>
      <c r="M400" s="272"/>
      <c r="N400" s="273"/>
      <c r="O400" s="273"/>
      <c r="P400" s="273"/>
      <c r="Q400" s="273"/>
      <c r="R400" s="273"/>
      <c r="S400" s="273"/>
      <c r="T400" s="27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5" t="s">
        <v>147</v>
      </c>
      <c r="AU400" s="275" t="s">
        <v>83</v>
      </c>
      <c r="AV400" s="15" t="s">
        <v>145</v>
      </c>
      <c r="AW400" s="15" t="s">
        <v>35</v>
      </c>
      <c r="AX400" s="15" t="s">
        <v>81</v>
      </c>
      <c r="AY400" s="275" t="s">
        <v>137</v>
      </c>
    </row>
    <row r="401" s="2" customFormat="1" ht="44.25" customHeight="1">
      <c r="A401" s="40"/>
      <c r="B401" s="41"/>
      <c r="C401" s="220" t="s">
        <v>407</v>
      </c>
      <c r="D401" s="220" t="s">
        <v>140</v>
      </c>
      <c r="E401" s="221" t="s">
        <v>408</v>
      </c>
      <c r="F401" s="222" t="s">
        <v>409</v>
      </c>
      <c r="G401" s="223" t="s">
        <v>143</v>
      </c>
      <c r="H401" s="224">
        <v>47.048000000000002</v>
      </c>
      <c r="I401" s="225"/>
      <c r="J401" s="226">
        <f>ROUND(I401*H401,2)</f>
        <v>0</v>
      </c>
      <c r="K401" s="222" t="s">
        <v>144</v>
      </c>
      <c r="L401" s="46"/>
      <c r="M401" s="227" t="s">
        <v>19</v>
      </c>
      <c r="N401" s="228" t="s">
        <v>44</v>
      </c>
      <c r="O401" s="86"/>
      <c r="P401" s="229">
        <f>O401*H401</f>
        <v>0</v>
      </c>
      <c r="Q401" s="229">
        <v>0.00131</v>
      </c>
      <c r="R401" s="229">
        <f>Q401*H401</f>
        <v>0.061632880000000001</v>
      </c>
      <c r="S401" s="229">
        <v>0</v>
      </c>
      <c r="T401" s="23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1" t="s">
        <v>145</v>
      </c>
      <c r="AT401" s="231" t="s">
        <v>140</v>
      </c>
      <c r="AU401" s="231" t="s">
        <v>83</v>
      </c>
      <c r="AY401" s="19" t="s">
        <v>137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9" t="s">
        <v>81</v>
      </c>
      <c r="BK401" s="232">
        <f>ROUND(I401*H401,2)</f>
        <v>0</v>
      </c>
      <c r="BL401" s="19" t="s">
        <v>145</v>
      </c>
      <c r="BM401" s="231" t="s">
        <v>410</v>
      </c>
    </row>
    <row r="402" s="13" customFormat="1">
      <c r="A402" s="13"/>
      <c r="B402" s="233"/>
      <c r="C402" s="234"/>
      <c r="D402" s="235" t="s">
        <v>147</v>
      </c>
      <c r="E402" s="236" t="s">
        <v>19</v>
      </c>
      <c r="F402" s="237" t="s">
        <v>357</v>
      </c>
      <c r="G402" s="234"/>
      <c r="H402" s="236" t="s">
        <v>19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147</v>
      </c>
      <c r="AU402" s="243" t="s">
        <v>83</v>
      </c>
      <c r="AV402" s="13" t="s">
        <v>81</v>
      </c>
      <c r="AW402" s="13" t="s">
        <v>35</v>
      </c>
      <c r="AX402" s="13" t="s">
        <v>73</v>
      </c>
      <c r="AY402" s="243" t="s">
        <v>137</v>
      </c>
    </row>
    <row r="403" s="13" customFormat="1">
      <c r="A403" s="13"/>
      <c r="B403" s="233"/>
      <c r="C403" s="234"/>
      <c r="D403" s="235" t="s">
        <v>147</v>
      </c>
      <c r="E403" s="236" t="s">
        <v>19</v>
      </c>
      <c r="F403" s="237" t="s">
        <v>358</v>
      </c>
      <c r="G403" s="234"/>
      <c r="H403" s="236" t="s">
        <v>19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147</v>
      </c>
      <c r="AU403" s="243" t="s">
        <v>83</v>
      </c>
      <c r="AV403" s="13" t="s">
        <v>81</v>
      </c>
      <c r="AW403" s="13" t="s">
        <v>35</v>
      </c>
      <c r="AX403" s="13" t="s">
        <v>73</v>
      </c>
      <c r="AY403" s="243" t="s">
        <v>137</v>
      </c>
    </row>
    <row r="404" s="14" customFormat="1">
      <c r="A404" s="14"/>
      <c r="B404" s="244"/>
      <c r="C404" s="245"/>
      <c r="D404" s="235" t="s">
        <v>147</v>
      </c>
      <c r="E404" s="246" t="s">
        <v>19</v>
      </c>
      <c r="F404" s="247" t="s">
        <v>359</v>
      </c>
      <c r="G404" s="245"/>
      <c r="H404" s="248">
        <v>7.75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147</v>
      </c>
      <c r="AU404" s="254" t="s">
        <v>83</v>
      </c>
      <c r="AV404" s="14" t="s">
        <v>83</v>
      </c>
      <c r="AW404" s="14" t="s">
        <v>35</v>
      </c>
      <c r="AX404" s="14" t="s">
        <v>73</v>
      </c>
      <c r="AY404" s="254" t="s">
        <v>137</v>
      </c>
    </row>
    <row r="405" s="14" customFormat="1">
      <c r="A405" s="14"/>
      <c r="B405" s="244"/>
      <c r="C405" s="245"/>
      <c r="D405" s="235" t="s">
        <v>147</v>
      </c>
      <c r="E405" s="246" t="s">
        <v>19</v>
      </c>
      <c r="F405" s="247" t="s">
        <v>360</v>
      </c>
      <c r="G405" s="245"/>
      <c r="H405" s="248">
        <v>5.25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147</v>
      </c>
      <c r="AU405" s="254" t="s">
        <v>83</v>
      </c>
      <c r="AV405" s="14" t="s">
        <v>83</v>
      </c>
      <c r="AW405" s="14" t="s">
        <v>35</v>
      </c>
      <c r="AX405" s="14" t="s">
        <v>73</v>
      </c>
      <c r="AY405" s="254" t="s">
        <v>137</v>
      </c>
    </row>
    <row r="406" s="14" customFormat="1">
      <c r="A406" s="14"/>
      <c r="B406" s="244"/>
      <c r="C406" s="245"/>
      <c r="D406" s="235" t="s">
        <v>147</v>
      </c>
      <c r="E406" s="246" t="s">
        <v>19</v>
      </c>
      <c r="F406" s="247" t="s">
        <v>361</v>
      </c>
      <c r="G406" s="245"/>
      <c r="H406" s="248">
        <v>1.232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147</v>
      </c>
      <c r="AU406" s="254" t="s">
        <v>83</v>
      </c>
      <c r="AV406" s="14" t="s">
        <v>83</v>
      </c>
      <c r="AW406" s="14" t="s">
        <v>35</v>
      </c>
      <c r="AX406" s="14" t="s">
        <v>73</v>
      </c>
      <c r="AY406" s="254" t="s">
        <v>137</v>
      </c>
    </row>
    <row r="407" s="14" customFormat="1">
      <c r="A407" s="14"/>
      <c r="B407" s="244"/>
      <c r="C407" s="245"/>
      <c r="D407" s="235" t="s">
        <v>147</v>
      </c>
      <c r="E407" s="246" t="s">
        <v>19</v>
      </c>
      <c r="F407" s="247" t="s">
        <v>362</v>
      </c>
      <c r="G407" s="245"/>
      <c r="H407" s="248">
        <v>0.69999999999999996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147</v>
      </c>
      <c r="AU407" s="254" t="s">
        <v>83</v>
      </c>
      <c r="AV407" s="14" t="s">
        <v>83</v>
      </c>
      <c r="AW407" s="14" t="s">
        <v>35</v>
      </c>
      <c r="AX407" s="14" t="s">
        <v>73</v>
      </c>
      <c r="AY407" s="254" t="s">
        <v>137</v>
      </c>
    </row>
    <row r="408" s="13" customFormat="1">
      <c r="A408" s="13"/>
      <c r="B408" s="233"/>
      <c r="C408" s="234"/>
      <c r="D408" s="235" t="s">
        <v>147</v>
      </c>
      <c r="E408" s="236" t="s">
        <v>19</v>
      </c>
      <c r="F408" s="237" t="s">
        <v>363</v>
      </c>
      <c r="G408" s="234"/>
      <c r="H408" s="236" t="s">
        <v>19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147</v>
      </c>
      <c r="AU408" s="243" t="s">
        <v>83</v>
      </c>
      <c r="AV408" s="13" t="s">
        <v>81</v>
      </c>
      <c r="AW408" s="13" t="s">
        <v>35</v>
      </c>
      <c r="AX408" s="13" t="s">
        <v>73</v>
      </c>
      <c r="AY408" s="243" t="s">
        <v>137</v>
      </c>
    </row>
    <row r="409" s="14" customFormat="1">
      <c r="A409" s="14"/>
      <c r="B409" s="244"/>
      <c r="C409" s="245"/>
      <c r="D409" s="235" t="s">
        <v>147</v>
      </c>
      <c r="E409" s="246" t="s">
        <v>19</v>
      </c>
      <c r="F409" s="247" t="s">
        <v>364</v>
      </c>
      <c r="G409" s="245"/>
      <c r="H409" s="248">
        <v>33.027000000000001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147</v>
      </c>
      <c r="AU409" s="254" t="s">
        <v>83</v>
      </c>
      <c r="AV409" s="14" t="s">
        <v>83</v>
      </c>
      <c r="AW409" s="14" t="s">
        <v>35</v>
      </c>
      <c r="AX409" s="14" t="s">
        <v>73</v>
      </c>
      <c r="AY409" s="254" t="s">
        <v>137</v>
      </c>
    </row>
    <row r="410" s="14" customFormat="1">
      <c r="A410" s="14"/>
      <c r="B410" s="244"/>
      <c r="C410" s="245"/>
      <c r="D410" s="235" t="s">
        <v>147</v>
      </c>
      <c r="E410" s="246" t="s">
        <v>19</v>
      </c>
      <c r="F410" s="247" t="s">
        <v>365</v>
      </c>
      <c r="G410" s="245"/>
      <c r="H410" s="248">
        <v>-2.1600000000000001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147</v>
      </c>
      <c r="AU410" s="254" t="s">
        <v>83</v>
      </c>
      <c r="AV410" s="14" t="s">
        <v>83</v>
      </c>
      <c r="AW410" s="14" t="s">
        <v>35</v>
      </c>
      <c r="AX410" s="14" t="s">
        <v>73</v>
      </c>
      <c r="AY410" s="254" t="s">
        <v>137</v>
      </c>
    </row>
    <row r="411" s="14" customFormat="1">
      <c r="A411" s="14"/>
      <c r="B411" s="244"/>
      <c r="C411" s="245"/>
      <c r="D411" s="235" t="s">
        <v>147</v>
      </c>
      <c r="E411" s="246" t="s">
        <v>19</v>
      </c>
      <c r="F411" s="247" t="s">
        <v>366</v>
      </c>
      <c r="G411" s="245"/>
      <c r="H411" s="248">
        <v>0.75600000000000001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147</v>
      </c>
      <c r="AU411" s="254" t="s">
        <v>83</v>
      </c>
      <c r="AV411" s="14" t="s">
        <v>83</v>
      </c>
      <c r="AW411" s="14" t="s">
        <v>35</v>
      </c>
      <c r="AX411" s="14" t="s">
        <v>73</v>
      </c>
      <c r="AY411" s="254" t="s">
        <v>137</v>
      </c>
    </row>
    <row r="412" s="14" customFormat="1">
      <c r="A412" s="14"/>
      <c r="B412" s="244"/>
      <c r="C412" s="245"/>
      <c r="D412" s="235" t="s">
        <v>147</v>
      </c>
      <c r="E412" s="246" t="s">
        <v>19</v>
      </c>
      <c r="F412" s="247" t="s">
        <v>299</v>
      </c>
      <c r="G412" s="245"/>
      <c r="H412" s="248">
        <v>-5.8799999999999999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147</v>
      </c>
      <c r="AU412" s="254" t="s">
        <v>83</v>
      </c>
      <c r="AV412" s="14" t="s">
        <v>83</v>
      </c>
      <c r="AW412" s="14" t="s">
        <v>35</v>
      </c>
      <c r="AX412" s="14" t="s">
        <v>73</v>
      </c>
      <c r="AY412" s="254" t="s">
        <v>137</v>
      </c>
    </row>
    <row r="413" s="13" customFormat="1">
      <c r="A413" s="13"/>
      <c r="B413" s="233"/>
      <c r="C413" s="234"/>
      <c r="D413" s="235" t="s">
        <v>147</v>
      </c>
      <c r="E413" s="236" t="s">
        <v>19</v>
      </c>
      <c r="F413" s="237" t="s">
        <v>367</v>
      </c>
      <c r="G413" s="234"/>
      <c r="H413" s="236" t="s">
        <v>19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147</v>
      </c>
      <c r="AU413" s="243" t="s">
        <v>83</v>
      </c>
      <c r="AV413" s="13" t="s">
        <v>81</v>
      </c>
      <c r="AW413" s="13" t="s">
        <v>35</v>
      </c>
      <c r="AX413" s="13" t="s">
        <v>73</v>
      </c>
      <c r="AY413" s="243" t="s">
        <v>137</v>
      </c>
    </row>
    <row r="414" s="14" customFormat="1">
      <c r="A414" s="14"/>
      <c r="B414" s="244"/>
      <c r="C414" s="245"/>
      <c r="D414" s="235" t="s">
        <v>147</v>
      </c>
      <c r="E414" s="246" t="s">
        <v>19</v>
      </c>
      <c r="F414" s="247" t="s">
        <v>368</v>
      </c>
      <c r="G414" s="245"/>
      <c r="H414" s="248">
        <v>3.8700000000000001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147</v>
      </c>
      <c r="AU414" s="254" t="s">
        <v>83</v>
      </c>
      <c r="AV414" s="14" t="s">
        <v>83</v>
      </c>
      <c r="AW414" s="14" t="s">
        <v>35</v>
      </c>
      <c r="AX414" s="14" t="s">
        <v>73</v>
      </c>
      <c r="AY414" s="254" t="s">
        <v>137</v>
      </c>
    </row>
    <row r="415" s="13" customFormat="1">
      <c r="A415" s="13"/>
      <c r="B415" s="233"/>
      <c r="C415" s="234"/>
      <c r="D415" s="235" t="s">
        <v>147</v>
      </c>
      <c r="E415" s="236" t="s">
        <v>19</v>
      </c>
      <c r="F415" s="237" t="s">
        <v>369</v>
      </c>
      <c r="G415" s="234"/>
      <c r="H415" s="236" t="s">
        <v>19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147</v>
      </c>
      <c r="AU415" s="243" t="s">
        <v>83</v>
      </c>
      <c r="AV415" s="13" t="s">
        <v>81</v>
      </c>
      <c r="AW415" s="13" t="s">
        <v>35</v>
      </c>
      <c r="AX415" s="13" t="s">
        <v>73</v>
      </c>
      <c r="AY415" s="243" t="s">
        <v>137</v>
      </c>
    </row>
    <row r="416" s="14" customFormat="1">
      <c r="A416" s="14"/>
      <c r="B416" s="244"/>
      <c r="C416" s="245"/>
      <c r="D416" s="235" t="s">
        <v>147</v>
      </c>
      <c r="E416" s="246" t="s">
        <v>19</v>
      </c>
      <c r="F416" s="247" t="s">
        <v>370</v>
      </c>
      <c r="G416" s="245"/>
      <c r="H416" s="248">
        <v>2.5030000000000001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147</v>
      </c>
      <c r="AU416" s="254" t="s">
        <v>83</v>
      </c>
      <c r="AV416" s="14" t="s">
        <v>83</v>
      </c>
      <c r="AW416" s="14" t="s">
        <v>35</v>
      </c>
      <c r="AX416" s="14" t="s">
        <v>73</v>
      </c>
      <c r="AY416" s="254" t="s">
        <v>137</v>
      </c>
    </row>
    <row r="417" s="15" customFormat="1">
      <c r="A417" s="15"/>
      <c r="B417" s="265"/>
      <c r="C417" s="266"/>
      <c r="D417" s="235" t="s">
        <v>147</v>
      </c>
      <c r="E417" s="267" t="s">
        <v>19</v>
      </c>
      <c r="F417" s="268" t="s">
        <v>201</v>
      </c>
      <c r="G417" s="266"/>
      <c r="H417" s="269">
        <v>47.048000000000002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5" t="s">
        <v>147</v>
      </c>
      <c r="AU417" s="275" t="s">
        <v>83</v>
      </c>
      <c r="AV417" s="15" t="s">
        <v>145</v>
      </c>
      <c r="AW417" s="15" t="s">
        <v>35</v>
      </c>
      <c r="AX417" s="15" t="s">
        <v>81</v>
      </c>
      <c r="AY417" s="275" t="s">
        <v>137</v>
      </c>
    </row>
    <row r="418" s="2" customFormat="1" ht="21.75" customHeight="1">
      <c r="A418" s="40"/>
      <c r="B418" s="41"/>
      <c r="C418" s="220" t="s">
        <v>411</v>
      </c>
      <c r="D418" s="220" t="s">
        <v>140</v>
      </c>
      <c r="E418" s="221" t="s">
        <v>412</v>
      </c>
      <c r="F418" s="222" t="s">
        <v>413</v>
      </c>
      <c r="G418" s="223" t="s">
        <v>143</v>
      </c>
      <c r="H418" s="224">
        <v>8.1359999999999992</v>
      </c>
      <c r="I418" s="225"/>
      <c r="J418" s="226">
        <f>ROUND(I418*H418,2)</f>
        <v>0</v>
      </c>
      <c r="K418" s="222" t="s">
        <v>144</v>
      </c>
      <c r="L418" s="46"/>
      <c r="M418" s="227" t="s">
        <v>19</v>
      </c>
      <c r="N418" s="228" t="s">
        <v>44</v>
      </c>
      <c r="O418" s="86"/>
      <c r="P418" s="229">
        <f>O418*H418</f>
        <v>0</v>
      </c>
      <c r="Q418" s="229">
        <v>0.0315</v>
      </c>
      <c r="R418" s="229">
        <f>Q418*H418</f>
        <v>0.25628399999999996</v>
      </c>
      <c r="S418" s="229">
        <v>0</v>
      </c>
      <c r="T418" s="23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1" t="s">
        <v>145</v>
      </c>
      <c r="AT418" s="231" t="s">
        <v>140</v>
      </c>
      <c r="AU418" s="231" t="s">
        <v>83</v>
      </c>
      <c r="AY418" s="19" t="s">
        <v>137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9" t="s">
        <v>81</v>
      </c>
      <c r="BK418" s="232">
        <f>ROUND(I418*H418,2)</f>
        <v>0</v>
      </c>
      <c r="BL418" s="19" t="s">
        <v>145</v>
      </c>
      <c r="BM418" s="231" t="s">
        <v>414</v>
      </c>
    </row>
    <row r="419" s="13" customFormat="1">
      <c r="A419" s="13"/>
      <c r="B419" s="233"/>
      <c r="C419" s="234"/>
      <c r="D419" s="235" t="s">
        <v>147</v>
      </c>
      <c r="E419" s="236" t="s">
        <v>19</v>
      </c>
      <c r="F419" s="237" t="s">
        <v>375</v>
      </c>
      <c r="G419" s="234"/>
      <c r="H419" s="236" t="s">
        <v>19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147</v>
      </c>
      <c r="AU419" s="243" t="s">
        <v>83</v>
      </c>
      <c r="AV419" s="13" t="s">
        <v>81</v>
      </c>
      <c r="AW419" s="13" t="s">
        <v>35</v>
      </c>
      <c r="AX419" s="13" t="s">
        <v>73</v>
      </c>
      <c r="AY419" s="243" t="s">
        <v>137</v>
      </c>
    </row>
    <row r="420" s="14" customFormat="1">
      <c r="A420" s="14"/>
      <c r="B420" s="244"/>
      <c r="C420" s="245"/>
      <c r="D420" s="235" t="s">
        <v>147</v>
      </c>
      <c r="E420" s="246" t="s">
        <v>19</v>
      </c>
      <c r="F420" s="247" t="s">
        <v>376</v>
      </c>
      <c r="G420" s="245"/>
      <c r="H420" s="248">
        <v>8.1359999999999992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147</v>
      </c>
      <c r="AU420" s="254" t="s">
        <v>83</v>
      </c>
      <c r="AV420" s="14" t="s">
        <v>83</v>
      </c>
      <c r="AW420" s="14" t="s">
        <v>35</v>
      </c>
      <c r="AX420" s="14" t="s">
        <v>81</v>
      </c>
      <c r="AY420" s="254" t="s">
        <v>137</v>
      </c>
    </row>
    <row r="421" s="2" customFormat="1" ht="21.75" customHeight="1">
      <c r="A421" s="40"/>
      <c r="B421" s="41"/>
      <c r="C421" s="220" t="s">
        <v>415</v>
      </c>
      <c r="D421" s="220" t="s">
        <v>140</v>
      </c>
      <c r="E421" s="221" t="s">
        <v>416</v>
      </c>
      <c r="F421" s="222" t="s">
        <v>417</v>
      </c>
      <c r="G421" s="223" t="s">
        <v>143</v>
      </c>
      <c r="H421" s="224">
        <v>39.808999999999998</v>
      </c>
      <c r="I421" s="225"/>
      <c r="J421" s="226">
        <f>ROUND(I421*H421,2)</f>
        <v>0</v>
      </c>
      <c r="K421" s="222" t="s">
        <v>144</v>
      </c>
      <c r="L421" s="46"/>
      <c r="M421" s="227" t="s">
        <v>19</v>
      </c>
      <c r="N421" s="228" t="s">
        <v>44</v>
      </c>
      <c r="O421" s="86"/>
      <c r="P421" s="229">
        <f>O421*H421</f>
        <v>0</v>
      </c>
      <c r="Q421" s="229">
        <v>0.023099999999999999</v>
      </c>
      <c r="R421" s="229">
        <f>Q421*H421</f>
        <v>0.9195878999999999</v>
      </c>
      <c r="S421" s="229">
        <v>0</v>
      </c>
      <c r="T421" s="230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1" t="s">
        <v>145</v>
      </c>
      <c r="AT421" s="231" t="s">
        <v>140</v>
      </c>
      <c r="AU421" s="231" t="s">
        <v>83</v>
      </c>
      <c r="AY421" s="19" t="s">
        <v>137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9" t="s">
        <v>81</v>
      </c>
      <c r="BK421" s="232">
        <f>ROUND(I421*H421,2)</f>
        <v>0</v>
      </c>
      <c r="BL421" s="19" t="s">
        <v>145</v>
      </c>
      <c r="BM421" s="231" t="s">
        <v>418</v>
      </c>
    </row>
    <row r="422" s="13" customFormat="1">
      <c r="A422" s="13"/>
      <c r="B422" s="233"/>
      <c r="C422" s="234"/>
      <c r="D422" s="235" t="s">
        <v>147</v>
      </c>
      <c r="E422" s="236" t="s">
        <v>19</v>
      </c>
      <c r="F422" s="237" t="s">
        <v>357</v>
      </c>
      <c r="G422" s="234"/>
      <c r="H422" s="236" t="s">
        <v>19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147</v>
      </c>
      <c r="AU422" s="243" t="s">
        <v>83</v>
      </c>
      <c r="AV422" s="13" t="s">
        <v>81</v>
      </c>
      <c r="AW422" s="13" t="s">
        <v>35</v>
      </c>
      <c r="AX422" s="13" t="s">
        <v>73</v>
      </c>
      <c r="AY422" s="243" t="s">
        <v>137</v>
      </c>
    </row>
    <row r="423" s="13" customFormat="1">
      <c r="A423" s="13"/>
      <c r="B423" s="233"/>
      <c r="C423" s="234"/>
      <c r="D423" s="235" t="s">
        <v>147</v>
      </c>
      <c r="E423" s="236" t="s">
        <v>19</v>
      </c>
      <c r="F423" s="237" t="s">
        <v>358</v>
      </c>
      <c r="G423" s="234"/>
      <c r="H423" s="236" t="s">
        <v>19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147</v>
      </c>
      <c r="AU423" s="243" t="s">
        <v>83</v>
      </c>
      <c r="AV423" s="13" t="s">
        <v>81</v>
      </c>
      <c r="AW423" s="13" t="s">
        <v>35</v>
      </c>
      <c r="AX423" s="13" t="s">
        <v>73</v>
      </c>
      <c r="AY423" s="243" t="s">
        <v>137</v>
      </c>
    </row>
    <row r="424" s="14" customFormat="1">
      <c r="A424" s="14"/>
      <c r="B424" s="244"/>
      <c r="C424" s="245"/>
      <c r="D424" s="235" t="s">
        <v>147</v>
      </c>
      <c r="E424" s="246" t="s">
        <v>19</v>
      </c>
      <c r="F424" s="247" t="s">
        <v>359</v>
      </c>
      <c r="G424" s="245"/>
      <c r="H424" s="248">
        <v>7.75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147</v>
      </c>
      <c r="AU424" s="254" t="s">
        <v>83</v>
      </c>
      <c r="AV424" s="14" t="s">
        <v>83</v>
      </c>
      <c r="AW424" s="14" t="s">
        <v>35</v>
      </c>
      <c r="AX424" s="14" t="s">
        <v>73</v>
      </c>
      <c r="AY424" s="254" t="s">
        <v>137</v>
      </c>
    </row>
    <row r="425" s="14" customFormat="1">
      <c r="A425" s="14"/>
      <c r="B425" s="244"/>
      <c r="C425" s="245"/>
      <c r="D425" s="235" t="s">
        <v>147</v>
      </c>
      <c r="E425" s="246" t="s">
        <v>19</v>
      </c>
      <c r="F425" s="247" t="s">
        <v>360</v>
      </c>
      <c r="G425" s="245"/>
      <c r="H425" s="248">
        <v>5.25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147</v>
      </c>
      <c r="AU425" s="254" t="s">
        <v>83</v>
      </c>
      <c r="AV425" s="14" t="s">
        <v>83</v>
      </c>
      <c r="AW425" s="14" t="s">
        <v>35</v>
      </c>
      <c r="AX425" s="14" t="s">
        <v>73</v>
      </c>
      <c r="AY425" s="254" t="s">
        <v>137</v>
      </c>
    </row>
    <row r="426" s="14" customFormat="1">
      <c r="A426" s="14"/>
      <c r="B426" s="244"/>
      <c r="C426" s="245"/>
      <c r="D426" s="235" t="s">
        <v>147</v>
      </c>
      <c r="E426" s="246" t="s">
        <v>19</v>
      </c>
      <c r="F426" s="247" t="s">
        <v>361</v>
      </c>
      <c r="G426" s="245"/>
      <c r="H426" s="248">
        <v>1.232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147</v>
      </c>
      <c r="AU426" s="254" t="s">
        <v>83</v>
      </c>
      <c r="AV426" s="14" t="s">
        <v>83</v>
      </c>
      <c r="AW426" s="14" t="s">
        <v>35</v>
      </c>
      <c r="AX426" s="14" t="s">
        <v>73</v>
      </c>
      <c r="AY426" s="254" t="s">
        <v>137</v>
      </c>
    </row>
    <row r="427" s="14" customFormat="1">
      <c r="A427" s="14"/>
      <c r="B427" s="244"/>
      <c r="C427" s="245"/>
      <c r="D427" s="235" t="s">
        <v>147</v>
      </c>
      <c r="E427" s="246" t="s">
        <v>19</v>
      </c>
      <c r="F427" s="247" t="s">
        <v>362</v>
      </c>
      <c r="G427" s="245"/>
      <c r="H427" s="248">
        <v>0.69999999999999996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147</v>
      </c>
      <c r="AU427" s="254" t="s">
        <v>83</v>
      </c>
      <c r="AV427" s="14" t="s">
        <v>83</v>
      </c>
      <c r="AW427" s="14" t="s">
        <v>35</v>
      </c>
      <c r="AX427" s="14" t="s">
        <v>73</v>
      </c>
      <c r="AY427" s="254" t="s">
        <v>137</v>
      </c>
    </row>
    <row r="428" s="13" customFormat="1">
      <c r="A428" s="13"/>
      <c r="B428" s="233"/>
      <c r="C428" s="234"/>
      <c r="D428" s="235" t="s">
        <v>147</v>
      </c>
      <c r="E428" s="236" t="s">
        <v>19</v>
      </c>
      <c r="F428" s="237" t="s">
        <v>363</v>
      </c>
      <c r="G428" s="234"/>
      <c r="H428" s="236" t="s">
        <v>19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147</v>
      </c>
      <c r="AU428" s="243" t="s">
        <v>83</v>
      </c>
      <c r="AV428" s="13" t="s">
        <v>81</v>
      </c>
      <c r="AW428" s="13" t="s">
        <v>35</v>
      </c>
      <c r="AX428" s="13" t="s">
        <v>73</v>
      </c>
      <c r="AY428" s="243" t="s">
        <v>137</v>
      </c>
    </row>
    <row r="429" s="14" customFormat="1">
      <c r="A429" s="14"/>
      <c r="B429" s="244"/>
      <c r="C429" s="245"/>
      <c r="D429" s="235" t="s">
        <v>147</v>
      </c>
      <c r="E429" s="246" t="s">
        <v>19</v>
      </c>
      <c r="F429" s="247" t="s">
        <v>364</v>
      </c>
      <c r="G429" s="245"/>
      <c r="H429" s="248">
        <v>33.027000000000001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147</v>
      </c>
      <c r="AU429" s="254" t="s">
        <v>83</v>
      </c>
      <c r="AV429" s="14" t="s">
        <v>83</v>
      </c>
      <c r="AW429" s="14" t="s">
        <v>35</v>
      </c>
      <c r="AX429" s="14" t="s">
        <v>73</v>
      </c>
      <c r="AY429" s="254" t="s">
        <v>137</v>
      </c>
    </row>
    <row r="430" s="14" customFormat="1">
      <c r="A430" s="14"/>
      <c r="B430" s="244"/>
      <c r="C430" s="245"/>
      <c r="D430" s="235" t="s">
        <v>147</v>
      </c>
      <c r="E430" s="246" t="s">
        <v>19</v>
      </c>
      <c r="F430" s="247" t="s">
        <v>365</v>
      </c>
      <c r="G430" s="245"/>
      <c r="H430" s="248">
        <v>-2.1600000000000001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147</v>
      </c>
      <c r="AU430" s="254" t="s">
        <v>83</v>
      </c>
      <c r="AV430" s="14" t="s">
        <v>83</v>
      </c>
      <c r="AW430" s="14" t="s">
        <v>35</v>
      </c>
      <c r="AX430" s="14" t="s">
        <v>73</v>
      </c>
      <c r="AY430" s="254" t="s">
        <v>137</v>
      </c>
    </row>
    <row r="431" s="14" customFormat="1">
      <c r="A431" s="14"/>
      <c r="B431" s="244"/>
      <c r="C431" s="245"/>
      <c r="D431" s="235" t="s">
        <v>147</v>
      </c>
      <c r="E431" s="246" t="s">
        <v>19</v>
      </c>
      <c r="F431" s="247" t="s">
        <v>366</v>
      </c>
      <c r="G431" s="245"/>
      <c r="H431" s="248">
        <v>0.75600000000000001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147</v>
      </c>
      <c r="AU431" s="254" t="s">
        <v>83</v>
      </c>
      <c r="AV431" s="14" t="s">
        <v>83</v>
      </c>
      <c r="AW431" s="14" t="s">
        <v>35</v>
      </c>
      <c r="AX431" s="14" t="s">
        <v>73</v>
      </c>
      <c r="AY431" s="254" t="s">
        <v>137</v>
      </c>
    </row>
    <row r="432" s="14" customFormat="1">
      <c r="A432" s="14"/>
      <c r="B432" s="244"/>
      <c r="C432" s="245"/>
      <c r="D432" s="235" t="s">
        <v>147</v>
      </c>
      <c r="E432" s="246" t="s">
        <v>19</v>
      </c>
      <c r="F432" s="247" t="s">
        <v>299</v>
      </c>
      <c r="G432" s="245"/>
      <c r="H432" s="248">
        <v>-5.8799999999999999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147</v>
      </c>
      <c r="AU432" s="254" t="s">
        <v>83</v>
      </c>
      <c r="AV432" s="14" t="s">
        <v>83</v>
      </c>
      <c r="AW432" s="14" t="s">
        <v>35</v>
      </c>
      <c r="AX432" s="14" t="s">
        <v>73</v>
      </c>
      <c r="AY432" s="254" t="s">
        <v>137</v>
      </c>
    </row>
    <row r="433" s="13" customFormat="1">
      <c r="A433" s="13"/>
      <c r="B433" s="233"/>
      <c r="C433" s="234"/>
      <c r="D433" s="235" t="s">
        <v>147</v>
      </c>
      <c r="E433" s="236" t="s">
        <v>19</v>
      </c>
      <c r="F433" s="237" t="s">
        <v>367</v>
      </c>
      <c r="G433" s="234"/>
      <c r="H433" s="236" t="s">
        <v>19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147</v>
      </c>
      <c r="AU433" s="243" t="s">
        <v>83</v>
      </c>
      <c r="AV433" s="13" t="s">
        <v>81</v>
      </c>
      <c r="AW433" s="13" t="s">
        <v>35</v>
      </c>
      <c r="AX433" s="13" t="s">
        <v>73</v>
      </c>
      <c r="AY433" s="243" t="s">
        <v>137</v>
      </c>
    </row>
    <row r="434" s="14" customFormat="1">
      <c r="A434" s="14"/>
      <c r="B434" s="244"/>
      <c r="C434" s="245"/>
      <c r="D434" s="235" t="s">
        <v>147</v>
      </c>
      <c r="E434" s="246" t="s">
        <v>19</v>
      </c>
      <c r="F434" s="247" t="s">
        <v>368</v>
      </c>
      <c r="G434" s="245"/>
      <c r="H434" s="248">
        <v>3.8700000000000001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147</v>
      </c>
      <c r="AU434" s="254" t="s">
        <v>83</v>
      </c>
      <c r="AV434" s="14" t="s">
        <v>83</v>
      </c>
      <c r="AW434" s="14" t="s">
        <v>35</v>
      </c>
      <c r="AX434" s="14" t="s">
        <v>73</v>
      </c>
      <c r="AY434" s="254" t="s">
        <v>137</v>
      </c>
    </row>
    <row r="435" s="16" customFormat="1">
      <c r="A435" s="16"/>
      <c r="B435" s="276"/>
      <c r="C435" s="277"/>
      <c r="D435" s="235" t="s">
        <v>147</v>
      </c>
      <c r="E435" s="278" t="s">
        <v>19</v>
      </c>
      <c r="F435" s="279" t="s">
        <v>324</v>
      </c>
      <c r="G435" s="277"/>
      <c r="H435" s="280">
        <v>44.545000000000002</v>
      </c>
      <c r="I435" s="281"/>
      <c r="J435" s="277"/>
      <c r="K435" s="277"/>
      <c r="L435" s="282"/>
      <c r="M435" s="283"/>
      <c r="N435" s="284"/>
      <c r="O435" s="284"/>
      <c r="P435" s="284"/>
      <c r="Q435" s="284"/>
      <c r="R435" s="284"/>
      <c r="S435" s="284"/>
      <c r="T435" s="285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86" t="s">
        <v>147</v>
      </c>
      <c r="AU435" s="286" t="s">
        <v>83</v>
      </c>
      <c r="AV435" s="16" t="s">
        <v>138</v>
      </c>
      <c r="AW435" s="16" t="s">
        <v>35</v>
      </c>
      <c r="AX435" s="16" t="s">
        <v>73</v>
      </c>
      <c r="AY435" s="286" t="s">
        <v>137</v>
      </c>
    </row>
    <row r="436" s="13" customFormat="1">
      <c r="A436" s="13"/>
      <c r="B436" s="233"/>
      <c r="C436" s="234"/>
      <c r="D436" s="235" t="s">
        <v>147</v>
      </c>
      <c r="E436" s="236" t="s">
        <v>19</v>
      </c>
      <c r="F436" s="237" t="s">
        <v>419</v>
      </c>
      <c r="G436" s="234"/>
      <c r="H436" s="236" t="s">
        <v>19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147</v>
      </c>
      <c r="AU436" s="243" t="s">
        <v>83</v>
      </c>
      <c r="AV436" s="13" t="s">
        <v>81</v>
      </c>
      <c r="AW436" s="13" t="s">
        <v>35</v>
      </c>
      <c r="AX436" s="13" t="s">
        <v>73</v>
      </c>
      <c r="AY436" s="243" t="s">
        <v>137</v>
      </c>
    </row>
    <row r="437" s="14" customFormat="1">
      <c r="A437" s="14"/>
      <c r="B437" s="244"/>
      <c r="C437" s="245"/>
      <c r="D437" s="235" t="s">
        <v>147</v>
      </c>
      <c r="E437" s="246" t="s">
        <v>19</v>
      </c>
      <c r="F437" s="247" t="s">
        <v>420</v>
      </c>
      <c r="G437" s="245"/>
      <c r="H437" s="248">
        <v>-4.7359999999999998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147</v>
      </c>
      <c r="AU437" s="254" t="s">
        <v>83</v>
      </c>
      <c r="AV437" s="14" t="s">
        <v>83</v>
      </c>
      <c r="AW437" s="14" t="s">
        <v>35</v>
      </c>
      <c r="AX437" s="14" t="s">
        <v>73</v>
      </c>
      <c r="AY437" s="254" t="s">
        <v>137</v>
      </c>
    </row>
    <row r="438" s="15" customFormat="1">
      <c r="A438" s="15"/>
      <c r="B438" s="265"/>
      <c r="C438" s="266"/>
      <c r="D438" s="235" t="s">
        <v>147</v>
      </c>
      <c r="E438" s="267" t="s">
        <v>19</v>
      </c>
      <c r="F438" s="268" t="s">
        <v>201</v>
      </c>
      <c r="G438" s="266"/>
      <c r="H438" s="269">
        <v>39.809000000000005</v>
      </c>
      <c r="I438" s="270"/>
      <c r="J438" s="266"/>
      <c r="K438" s="266"/>
      <c r="L438" s="271"/>
      <c r="M438" s="272"/>
      <c r="N438" s="273"/>
      <c r="O438" s="273"/>
      <c r="P438" s="273"/>
      <c r="Q438" s="273"/>
      <c r="R438" s="273"/>
      <c r="S438" s="273"/>
      <c r="T438" s="27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5" t="s">
        <v>147</v>
      </c>
      <c r="AU438" s="275" t="s">
        <v>83</v>
      </c>
      <c r="AV438" s="15" t="s">
        <v>145</v>
      </c>
      <c r="AW438" s="15" t="s">
        <v>35</v>
      </c>
      <c r="AX438" s="15" t="s">
        <v>81</v>
      </c>
      <c r="AY438" s="275" t="s">
        <v>137</v>
      </c>
    </row>
    <row r="439" s="2" customFormat="1" ht="33" customHeight="1">
      <c r="A439" s="40"/>
      <c r="B439" s="41"/>
      <c r="C439" s="220" t="s">
        <v>421</v>
      </c>
      <c r="D439" s="220" t="s">
        <v>140</v>
      </c>
      <c r="E439" s="221" t="s">
        <v>422</v>
      </c>
      <c r="F439" s="222" t="s">
        <v>423</v>
      </c>
      <c r="G439" s="223" t="s">
        <v>143</v>
      </c>
      <c r="H439" s="224">
        <v>15.6</v>
      </c>
      <c r="I439" s="225"/>
      <c r="J439" s="226">
        <f>ROUND(I439*H439,2)</f>
        <v>0</v>
      </c>
      <c r="K439" s="222" t="s">
        <v>144</v>
      </c>
      <c r="L439" s="46"/>
      <c r="M439" s="227" t="s">
        <v>19</v>
      </c>
      <c r="N439" s="228" t="s">
        <v>44</v>
      </c>
      <c r="O439" s="86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1" t="s">
        <v>145</v>
      </c>
      <c r="AT439" s="231" t="s">
        <v>140</v>
      </c>
      <c r="AU439" s="231" t="s">
        <v>83</v>
      </c>
      <c r="AY439" s="19" t="s">
        <v>137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9" t="s">
        <v>81</v>
      </c>
      <c r="BK439" s="232">
        <f>ROUND(I439*H439,2)</f>
        <v>0</v>
      </c>
      <c r="BL439" s="19" t="s">
        <v>145</v>
      </c>
      <c r="BM439" s="231" t="s">
        <v>424</v>
      </c>
    </row>
    <row r="440" s="14" customFormat="1">
      <c r="A440" s="14"/>
      <c r="B440" s="244"/>
      <c r="C440" s="245"/>
      <c r="D440" s="235" t="s">
        <v>147</v>
      </c>
      <c r="E440" s="246" t="s">
        <v>19</v>
      </c>
      <c r="F440" s="247" t="s">
        <v>425</v>
      </c>
      <c r="G440" s="245"/>
      <c r="H440" s="248">
        <v>8.6400000000000006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147</v>
      </c>
      <c r="AU440" s="254" t="s">
        <v>83</v>
      </c>
      <c r="AV440" s="14" t="s">
        <v>83</v>
      </c>
      <c r="AW440" s="14" t="s">
        <v>35</v>
      </c>
      <c r="AX440" s="14" t="s">
        <v>73</v>
      </c>
      <c r="AY440" s="254" t="s">
        <v>137</v>
      </c>
    </row>
    <row r="441" s="14" customFormat="1">
      <c r="A441" s="14"/>
      <c r="B441" s="244"/>
      <c r="C441" s="245"/>
      <c r="D441" s="235" t="s">
        <v>147</v>
      </c>
      <c r="E441" s="246" t="s">
        <v>19</v>
      </c>
      <c r="F441" s="247" t="s">
        <v>351</v>
      </c>
      <c r="G441" s="245"/>
      <c r="H441" s="248">
        <v>1.0800000000000001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147</v>
      </c>
      <c r="AU441" s="254" t="s">
        <v>83</v>
      </c>
      <c r="AV441" s="14" t="s">
        <v>83</v>
      </c>
      <c r="AW441" s="14" t="s">
        <v>35</v>
      </c>
      <c r="AX441" s="14" t="s">
        <v>73</v>
      </c>
      <c r="AY441" s="254" t="s">
        <v>137</v>
      </c>
    </row>
    <row r="442" s="14" customFormat="1">
      <c r="A442" s="14"/>
      <c r="B442" s="244"/>
      <c r="C442" s="245"/>
      <c r="D442" s="235" t="s">
        <v>147</v>
      </c>
      <c r="E442" s="246" t="s">
        <v>19</v>
      </c>
      <c r="F442" s="247" t="s">
        <v>426</v>
      </c>
      <c r="G442" s="245"/>
      <c r="H442" s="248">
        <v>5.8799999999999999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147</v>
      </c>
      <c r="AU442" s="254" t="s">
        <v>83</v>
      </c>
      <c r="AV442" s="14" t="s">
        <v>83</v>
      </c>
      <c r="AW442" s="14" t="s">
        <v>35</v>
      </c>
      <c r="AX442" s="14" t="s">
        <v>73</v>
      </c>
      <c r="AY442" s="254" t="s">
        <v>137</v>
      </c>
    </row>
    <row r="443" s="15" customFormat="1">
      <c r="A443" s="15"/>
      <c r="B443" s="265"/>
      <c r="C443" s="266"/>
      <c r="D443" s="235" t="s">
        <v>147</v>
      </c>
      <c r="E443" s="267" t="s">
        <v>19</v>
      </c>
      <c r="F443" s="268" t="s">
        <v>201</v>
      </c>
      <c r="G443" s="266"/>
      <c r="H443" s="269">
        <v>15.600000000000001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5" t="s">
        <v>147</v>
      </c>
      <c r="AU443" s="275" t="s">
        <v>83</v>
      </c>
      <c r="AV443" s="15" t="s">
        <v>145</v>
      </c>
      <c r="AW443" s="15" t="s">
        <v>35</v>
      </c>
      <c r="AX443" s="15" t="s">
        <v>81</v>
      </c>
      <c r="AY443" s="275" t="s">
        <v>137</v>
      </c>
    </row>
    <row r="444" s="2" customFormat="1" ht="21.75" customHeight="1">
      <c r="A444" s="40"/>
      <c r="B444" s="41"/>
      <c r="C444" s="220" t="s">
        <v>427</v>
      </c>
      <c r="D444" s="220" t="s">
        <v>140</v>
      </c>
      <c r="E444" s="221" t="s">
        <v>428</v>
      </c>
      <c r="F444" s="222" t="s">
        <v>429</v>
      </c>
      <c r="G444" s="223" t="s">
        <v>164</v>
      </c>
      <c r="H444" s="224">
        <v>2.79</v>
      </c>
      <c r="I444" s="225"/>
      <c r="J444" s="226">
        <f>ROUND(I444*H444,2)</f>
        <v>0</v>
      </c>
      <c r="K444" s="222" t="s">
        <v>144</v>
      </c>
      <c r="L444" s="46"/>
      <c r="M444" s="227" t="s">
        <v>19</v>
      </c>
      <c r="N444" s="228" t="s">
        <v>44</v>
      </c>
      <c r="O444" s="86"/>
      <c r="P444" s="229">
        <f>O444*H444</f>
        <v>0</v>
      </c>
      <c r="Q444" s="229">
        <v>2.45329</v>
      </c>
      <c r="R444" s="229">
        <f>Q444*H444</f>
        <v>6.8446790999999996</v>
      </c>
      <c r="S444" s="229">
        <v>0</v>
      </c>
      <c r="T444" s="230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31" t="s">
        <v>145</v>
      </c>
      <c r="AT444" s="231" t="s">
        <v>140</v>
      </c>
      <c r="AU444" s="231" t="s">
        <v>83</v>
      </c>
      <c r="AY444" s="19" t="s">
        <v>137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9" t="s">
        <v>81</v>
      </c>
      <c r="BK444" s="232">
        <f>ROUND(I444*H444,2)</f>
        <v>0</v>
      </c>
      <c r="BL444" s="19" t="s">
        <v>145</v>
      </c>
      <c r="BM444" s="231" t="s">
        <v>430</v>
      </c>
    </row>
    <row r="445" s="13" customFormat="1">
      <c r="A445" s="13"/>
      <c r="B445" s="233"/>
      <c r="C445" s="234"/>
      <c r="D445" s="235" t="s">
        <v>147</v>
      </c>
      <c r="E445" s="236" t="s">
        <v>19</v>
      </c>
      <c r="F445" s="237" t="s">
        <v>431</v>
      </c>
      <c r="G445" s="234"/>
      <c r="H445" s="236" t="s">
        <v>19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147</v>
      </c>
      <c r="AU445" s="243" t="s">
        <v>83</v>
      </c>
      <c r="AV445" s="13" t="s">
        <v>81</v>
      </c>
      <c r="AW445" s="13" t="s">
        <v>35</v>
      </c>
      <c r="AX445" s="13" t="s">
        <v>73</v>
      </c>
      <c r="AY445" s="243" t="s">
        <v>137</v>
      </c>
    </row>
    <row r="446" s="13" customFormat="1">
      <c r="A446" s="13"/>
      <c r="B446" s="233"/>
      <c r="C446" s="234"/>
      <c r="D446" s="235" t="s">
        <v>147</v>
      </c>
      <c r="E446" s="236" t="s">
        <v>19</v>
      </c>
      <c r="F446" s="237" t="s">
        <v>432</v>
      </c>
      <c r="G446" s="234"/>
      <c r="H446" s="236" t="s">
        <v>19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147</v>
      </c>
      <c r="AU446" s="243" t="s">
        <v>83</v>
      </c>
      <c r="AV446" s="13" t="s">
        <v>81</v>
      </c>
      <c r="AW446" s="13" t="s">
        <v>35</v>
      </c>
      <c r="AX446" s="13" t="s">
        <v>73</v>
      </c>
      <c r="AY446" s="243" t="s">
        <v>137</v>
      </c>
    </row>
    <row r="447" s="13" customFormat="1">
      <c r="A447" s="13"/>
      <c r="B447" s="233"/>
      <c r="C447" s="234"/>
      <c r="D447" s="235" t="s">
        <v>147</v>
      </c>
      <c r="E447" s="236" t="s">
        <v>19</v>
      </c>
      <c r="F447" s="237" t="s">
        <v>198</v>
      </c>
      <c r="G447" s="234"/>
      <c r="H447" s="236" t="s">
        <v>19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147</v>
      </c>
      <c r="AU447" s="243" t="s">
        <v>83</v>
      </c>
      <c r="AV447" s="13" t="s">
        <v>81</v>
      </c>
      <c r="AW447" s="13" t="s">
        <v>35</v>
      </c>
      <c r="AX447" s="13" t="s">
        <v>73</v>
      </c>
      <c r="AY447" s="243" t="s">
        <v>137</v>
      </c>
    </row>
    <row r="448" s="14" customFormat="1">
      <c r="A448" s="14"/>
      <c r="B448" s="244"/>
      <c r="C448" s="245"/>
      <c r="D448" s="235" t="s">
        <v>147</v>
      </c>
      <c r="E448" s="246" t="s">
        <v>19</v>
      </c>
      <c r="F448" s="247" t="s">
        <v>433</v>
      </c>
      <c r="G448" s="245"/>
      <c r="H448" s="248">
        <v>1.002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147</v>
      </c>
      <c r="AU448" s="254" t="s">
        <v>83</v>
      </c>
      <c r="AV448" s="14" t="s">
        <v>83</v>
      </c>
      <c r="AW448" s="14" t="s">
        <v>35</v>
      </c>
      <c r="AX448" s="14" t="s">
        <v>73</v>
      </c>
      <c r="AY448" s="254" t="s">
        <v>137</v>
      </c>
    </row>
    <row r="449" s="14" customFormat="1">
      <c r="A449" s="14"/>
      <c r="B449" s="244"/>
      <c r="C449" s="245"/>
      <c r="D449" s="235" t="s">
        <v>147</v>
      </c>
      <c r="E449" s="246" t="s">
        <v>19</v>
      </c>
      <c r="F449" s="247" t="s">
        <v>434</v>
      </c>
      <c r="G449" s="245"/>
      <c r="H449" s="248">
        <v>0.025999999999999999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147</v>
      </c>
      <c r="AU449" s="254" t="s">
        <v>83</v>
      </c>
      <c r="AV449" s="14" t="s">
        <v>83</v>
      </c>
      <c r="AW449" s="14" t="s">
        <v>35</v>
      </c>
      <c r="AX449" s="14" t="s">
        <v>73</v>
      </c>
      <c r="AY449" s="254" t="s">
        <v>137</v>
      </c>
    </row>
    <row r="450" s="14" customFormat="1">
      <c r="A450" s="14"/>
      <c r="B450" s="244"/>
      <c r="C450" s="245"/>
      <c r="D450" s="235" t="s">
        <v>147</v>
      </c>
      <c r="E450" s="246" t="s">
        <v>19</v>
      </c>
      <c r="F450" s="247" t="s">
        <v>435</v>
      </c>
      <c r="G450" s="245"/>
      <c r="H450" s="248">
        <v>0.037999999999999999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147</v>
      </c>
      <c r="AU450" s="254" t="s">
        <v>83</v>
      </c>
      <c r="AV450" s="14" t="s">
        <v>83</v>
      </c>
      <c r="AW450" s="14" t="s">
        <v>35</v>
      </c>
      <c r="AX450" s="14" t="s">
        <v>73</v>
      </c>
      <c r="AY450" s="254" t="s">
        <v>137</v>
      </c>
    </row>
    <row r="451" s="13" customFormat="1">
      <c r="A451" s="13"/>
      <c r="B451" s="233"/>
      <c r="C451" s="234"/>
      <c r="D451" s="235" t="s">
        <v>147</v>
      </c>
      <c r="E451" s="236" t="s">
        <v>19</v>
      </c>
      <c r="F451" s="237" t="s">
        <v>194</v>
      </c>
      <c r="G451" s="234"/>
      <c r="H451" s="236" t="s">
        <v>19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147</v>
      </c>
      <c r="AU451" s="243" t="s">
        <v>83</v>
      </c>
      <c r="AV451" s="13" t="s">
        <v>81</v>
      </c>
      <c r="AW451" s="13" t="s">
        <v>35</v>
      </c>
      <c r="AX451" s="13" t="s">
        <v>73</v>
      </c>
      <c r="AY451" s="243" t="s">
        <v>137</v>
      </c>
    </row>
    <row r="452" s="14" customFormat="1">
      <c r="A452" s="14"/>
      <c r="B452" s="244"/>
      <c r="C452" s="245"/>
      <c r="D452" s="235" t="s">
        <v>147</v>
      </c>
      <c r="E452" s="246" t="s">
        <v>19</v>
      </c>
      <c r="F452" s="247" t="s">
        <v>436</v>
      </c>
      <c r="G452" s="245"/>
      <c r="H452" s="248">
        <v>1.724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147</v>
      </c>
      <c r="AU452" s="254" t="s">
        <v>83</v>
      </c>
      <c r="AV452" s="14" t="s">
        <v>83</v>
      </c>
      <c r="AW452" s="14" t="s">
        <v>35</v>
      </c>
      <c r="AX452" s="14" t="s">
        <v>73</v>
      </c>
      <c r="AY452" s="254" t="s">
        <v>137</v>
      </c>
    </row>
    <row r="453" s="15" customFormat="1">
      <c r="A453" s="15"/>
      <c r="B453" s="265"/>
      <c r="C453" s="266"/>
      <c r="D453" s="235" t="s">
        <v>147</v>
      </c>
      <c r="E453" s="267" t="s">
        <v>19</v>
      </c>
      <c r="F453" s="268" t="s">
        <v>201</v>
      </c>
      <c r="G453" s="266"/>
      <c r="H453" s="269">
        <v>2.79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5" t="s">
        <v>147</v>
      </c>
      <c r="AU453" s="275" t="s">
        <v>83</v>
      </c>
      <c r="AV453" s="15" t="s">
        <v>145</v>
      </c>
      <c r="AW453" s="15" t="s">
        <v>35</v>
      </c>
      <c r="AX453" s="15" t="s">
        <v>81</v>
      </c>
      <c r="AY453" s="275" t="s">
        <v>137</v>
      </c>
    </row>
    <row r="454" s="2" customFormat="1" ht="21.75" customHeight="1">
      <c r="A454" s="40"/>
      <c r="B454" s="41"/>
      <c r="C454" s="220" t="s">
        <v>437</v>
      </c>
      <c r="D454" s="220" t="s">
        <v>140</v>
      </c>
      <c r="E454" s="221" t="s">
        <v>438</v>
      </c>
      <c r="F454" s="222" t="s">
        <v>439</v>
      </c>
      <c r="G454" s="223" t="s">
        <v>164</v>
      </c>
      <c r="H454" s="224">
        <v>15.231999999999999</v>
      </c>
      <c r="I454" s="225"/>
      <c r="J454" s="226">
        <f>ROUND(I454*H454,2)</f>
        <v>0</v>
      </c>
      <c r="K454" s="222" t="s">
        <v>144</v>
      </c>
      <c r="L454" s="46"/>
      <c r="M454" s="227" t="s">
        <v>19</v>
      </c>
      <c r="N454" s="228" t="s">
        <v>44</v>
      </c>
      <c r="O454" s="86"/>
      <c r="P454" s="229">
        <f>O454*H454</f>
        <v>0</v>
      </c>
      <c r="Q454" s="229">
        <v>2.45329</v>
      </c>
      <c r="R454" s="229">
        <f>Q454*H454</f>
        <v>37.368513279999995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145</v>
      </c>
      <c r="AT454" s="231" t="s">
        <v>140</v>
      </c>
      <c r="AU454" s="231" t="s">
        <v>83</v>
      </c>
      <c r="AY454" s="19" t="s">
        <v>137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81</v>
      </c>
      <c r="BK454" s="232">
        <f>ROUND(I454*H454,2)</f>
        <v>0</v>
      </c>
      <c r="BL454" s="19" t="s">
        <v>145</v>
      </c>
      <c r="BM454" s="231" t="s">
        <v>440</v>
      </c>
    </row>
    <row r="455" s="13" customFormat="1">
      <c r="A455" s="13"/>
      <c r="B455" s="233"/>
      <c r="C455" s="234"/>
      <c r="D455" s="235" t="s">
        <v>147</v>
      </c>
      <c r="E455" s="236" t="s">
        <v>19</v>
      </c>
      <c r="F455" s="237" t="s">
        <v>441</v>
      </c>
      <c r="G455" s="234"/>
      <c r="H455" s="236" t="s">
        <v>19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147</v>
      </c>
      <c r="AU455" s="243" t="s">
        <v>83</v>
      </c>
      <c r="AV455" s="13" t="s">
        <v>81</v>
      </c>
      <c r="AW455" s="13" t="s">
        <v>35</v>
      </c>
      <c r="AX455" s="13" t="s">
        <v>73</v>
      </c>
      <c r="AY455" s="243" t="s">
        <v>137</v>
      </c>
    </row>
    <row r="456" s="13" customFormat="1">
      <c r="A456" s="13"/>
      <c r="B456" s="233"/>
      <c r="C456" s="234"/>
      <c r="D456" s="235" t="s">
        <v>147</v>
      </c>
      <c r="E456" s="236" t="s">
        <v>19</v>
      </c>
      <c r="F456" s="237" t="s">
        <v>442</v>
      </c>
      <c r="G456" s="234"/>
      <c r="H456" s="236" t="s">
        <v>19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147</v>
      </c>
      <c r="AU456" s="243" t="s">
        <v>83</v>
      </c>
      <c r="AV456" s="13" t="s">
        <v>81</v>
      </c>
      <c r="AW456" s="13" t="s">
        <v>35</v>
      </c>
      <c r="AX456" s="13" t="s">
        <v>73</v>
      </c>
      <c r="AY456" s="243" t="s">
        <v>137</v>
      </c>
    </row>
    <row r="457" s="13" customFormat="1">
      <c r="A457" s="13"/>
      <c r="B457" s="233"/>
      <c r="C457" s="234"/>
      <c r="D457" s="235" t="s">
        <v>147</v>
      </c>
      <c r="E457" s="236" t="s">
        <v>19</v>
      </c>
      <c r="F457" s="237" t="s">
        <v>172</v>
      </c>
      <c r="G457" s="234"/>
      <c r="H457" s="236" t="s">
        <v>19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147</v>
      </c>
      <c r="AU457" s="243" t="s">
        <v>83</v>
      </c>
      <c r="AV457" s="13" t="s">
        <v>81</v>
      </c>
      <c r="AW457" s="13" t="s">
        <v>35</v>
      </c>
      <c r="AX457" s="13" t="s">
        <v>73</v>
      </c>
      <c r="AY457" s="243" t="s">
        <v>137</v>
      </c>
    </row>
    <row r="458" s="14" customFormat="1">
      <c r="A458" s="14"/>
      <c r="B458" s="244"/>
      <c r="C458" s="245"/>
      <c r="D458" s="235" t="s">
        <v>147</v>
      </c>
      <c r="E458" s="246" t="s">
        <v>19</v>
      </c>
      <c r="F458" s="247" t="s">
        <v>443</v>
      </c>
      <c r="G458" s="245"/>
      <c r="H458" s="248">
        <v>5.2130000000000001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147</v>
      </c>
      <c r="AU458" s="254" t="s">
        <v>83</v>
      </c>
      <c r="AV458" s="14" t="s">
        <v>83</v>
      </c>
      <c r="AW458" s="14" t="s">
        <v>35</v>
      </c>
      <c r="AX458" s="14" t="s">
        <v>73</v>
      </c>
      <c r="AY458" s="254" t="s">
        <v>137</v>
      </c>
    </row>
    <row r="459" s="13" customFormat="1">
      <c r="A459" s="13"/>
      <c r="B459" s="233"/>
      <c r="C459" s="234"/>
      <c r="D459" s="235" t="s">
        <v>147</v>
      </c>
      <c r="E459" s="236" t="s">
        <v>19</v>
      </c>
      <c r="F459" s="237" t="s">
        <v>444</v>
      </c>
      <c r="G459" s="234"/>
      <c r="H459" s="236" t="s">
        <v>19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147</v>
      </c>
      <c r="AU459" s="243" t="s">
        <v>83</v>
      </c>
      <c r="AV459" s="13" t="s">
        <v>81</v>
      </c>
      <c r="AW459" s="13" t="s">
        <v>35</v>
      </c>
      <c r="AX459" s="13" t="s">
        <v>73</v>
      </c>
      <c r="AY459" s="243" t="s">
        <v>137</v>
      </c>
    </row>
    <row r="460" s="14" customFormat="1">
      <c r="A460" s="14"/>
      <c r="B460" s="244"/>
      <c r="C460" s="245"/>
      <c r="D460" s="235" t="s">
        <v>147</v>
      </c>
      <c r="E460" s="246" t="s">
        <v>19</v>
      </c>
      <c r="F460" s="247" t="s">
        <v>445</v>
      </c>
      <c r="G460" s="245"/>
      <c r="H460" s="248">
        <v>0.37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147</v>
      </c>
      <c r="AU460" s="254" t="s">
        <v>83</v>
      </c>
      <c r="AV460" s="14" t="s">
        <v>83</v>
      </c>
      <c r="AW460" s="14" t="s">
        <v>35</v>
      </c>
      <c r="AX460" s="14" t="s">
        <v>73</v>
      </c>
      <c r="AY460" s="254" t="s">
        <v>137</v>
      </c>
    </row>
    <row r="461" s="14" customFormat="1">
      <c r="A461" s="14"/>
      <c r="B461" s="244"/>
      <c r="C461" s="245"/>
      <c r="D461" s="235" t="s">
        <v>147</v>
      </c>
      <c r="E461" s="246" t="s">
        <v>19</v>
      </c>
      <c r="F461" s="247" t="s">
        <v>446</v>
      </c>
      <c r="G461" s="245"/>
      <c r="H461" s="248">
        <v>0.14699999999999999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147</v>
      </c>
      <c r="AU461" s="254" t="s">
        <v>83</v>
      </c>
      <c r="AV461" s="14" t="s">
        <v>83</v>
      </c>
      <c r="AW461" s="14" t="s">
        <v>35</v>
      </c>
      <c r="AX461" s="14" t="s">
        <v>73</v>
      </c>
      <c r="AY461" s="254" t="s">
        <v>137</v>
      </c>
    </row>
    <row r="462" s="13" customFormat="1">
      <c r="A462" s="13"/>
      <c r="B462" s="233"/>
      <c r="C462" s="234"/>
      <c r="D462" s="235" t="s">
        <v>147</v>
      </c>
      <c r="E462" s="236" t="s">
        <v>19</v>
      </c>
      <c r="F462" s="237" t="s">
        <v>272</v>
      </c>
      <c r="G462" s="234"/>
      <c r="H462" s="236" t="s">
        <v>19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147</v>
      </c>
      <c r="AU462" s="243" t="s">
        <v>83</v>
      </c>
      <c r="AV462" s="13" t="s">
        <v>81</v>
      </c>
      <c r="AW462" s="13" t="s">
        <v>35</v>
      </c>
      <c r="AX462" s="13" t="s">
        <v>73</v>
      </c>
      <c r="AY462" s="243" t="s">
        <v>137</v>
      </c>
    </row>
    <row r="463" s="14" customFormat="1">
      <c r="A463" s="14"/>
      <c r="B463" s="244"/>
      <c r="C463" s="245"/>
      <c r="D463" s="235" t="s">
        <v>147</v>
      </c>
      <c r="E463" s="246" t="s">
        <v>19</v>
      </c>
      <c r="F463" s="247" t="s">
        <v>447</v>
      </c>
      <c r="G463" s="245"/>
      <c r="H463" s="248">
        <v>2.6480000000000001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147</v>
      </c>
      <c r="AU463" s="254" t="s">
        <v>83</v>
      </c>
      <c r="AV463" s="14" t="s">
        <v>83</v>
      </c>
      <c r="AW463" s="14" t="s">
        <v>35</v>
      </c>
      <c r="AX463" s="14" t="s">
        <v>73</v>
      </c>
      <c r="AY463" s="254" t="s">
        <v>137</v>
      </c>
    </row>
    <row r="464" s="16" customFormat="1">
      <c r="A464" s="16"/>
      <c r="B464" s="276"/>
      <c r="C464" s="277"/>
      <c r="D464" s="235" t="s">
        <v>147</v>
      </c>
      <c r="E464" s="278" t="s">
        <v>19</v>
      </c>
      <c r="F464" s="279" t="s">
        <v>324</v>
      </c>
      <c r="G464" s="277"/>
      <c r="H464" s="280">
        <v>8.3780000000000001</v>
      </c>
      <c r="I464" s="281"/>
      <c r="J464" s="277"/>
      <c r="K464" s="277"/>
      <c r="L464" s="282"/>
      <c r="M464" s="283"/>
      <c r="N464" s="284"/>
      <c r="O464" s="284"/>
      <c r="P464" s="284"/>
      <c r="Q464" s="284"/>
      <c r="R464" s="284"/>
      <c r="S464" s="284"/>
      <c r="T464" s="285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86" t="s">
        <v>147</v>
      </c>
      <c r="AU464" s="286" t="s">
        <v>83</v>
      </c>
      <c r="AV464" s="16" t="s">
        <v>138</v>
      </c>
      <c r="AW464" s="16" t="s">
        <v>35</v>
      </c>
      <c r="AX464" s="16" t="s">
        <v>73</v>
      </c>
      <c r="AY464" s="286" t="s">
        <v>137</v>
      </c>
    </row>
    <row r="465" s="13" customFormat="1">
      <c r="A465" s="13"/>
      <c r="B465" s="233"/>
      <c r="C465" s="234"/>
      <c r="D465" s="235" t="s">
        <v>147</v>
      </c>
      <c r="E465" s="236" t="s">
        <v>19</v>
      </c>
      <c r="F465" s="237" t="s">
        <v>448</v>
      </c>
      <c r="G465" s="234"/>
      <c r="H465" s="236" t="s">
        <v>19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147</v>
      </c>
      <c r="AU465" s="243" t="s">
        <v>83</v>
      </c>
      <c r="AV465" s="13" t="s">
        <v>81</v>
      </c>
      <c r="AW465" s="13" t="s">
        <v>35</v>
      </c>
      <c r="AX465" s="13" t="s">
        <v>73</v>
      </c>
      <c r="AY465" s="243" t="s">
        <v>137</v>
      </c>
    </row>
    <row r="466" s="13" customFormat="1">
      <c r="A466" s="13"/>
      <c r="B466" s="233"/>
      <c r="C466" s="234"/>
      <c r="D466" s="235" t="s">
        <v>147</v>
      </c>
      <c r="E466" s="236" t="s">
        <v>19</v>
      </c>
      <c r="F466" s="237" t="s">
        <v>172</v>
      </c>
      <c r="G466" s="234"/>
      <c r="H466" s="236" t="s">
        <v>19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147</v>
      </c>
      <c r="AU466" s="243" t="s">
        <v>83</v>
      </c>
      <c r="AV466" s="13" t="s">
        <v>81</v>
      </c>
      <c r="AW466" s="13" t="s">
        <v>35</v>
      </c>
      <c r="AX466" s="13" t="s">
        <v>73</v>
      </c>
      <c r="AY466" s="243" t="s">
        <v>137</v>
      </c>
    </row>
    <row r="467" s="14" customFormat="1">
      <c r="A467" s="14"/>
      <c r="B467" s="244"/>
      <c r="C467" s="245"/>
      <c r="D467" s="235" t="s">
        <v>147</v>
      </c>
      <c r="E467" s="246" t="s">
        <v>19</v>
      </c>
      <c r="F467" s="247" t="s">
        <v>449</v>
      </c>
      <c r="G467" s="245"/>
      <c r="H467" s="248">
        <v>4.8650000000000002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147</v>
      </c>
      <c r="AU467" s="254" t="s">
        <v>83</v>
      </c>
      <c r="AV467" s="14" t="s">
        <v>83</v>
      </c>
      <c r="AW467" s="14" t="s">
        <v>35</v>
      </c>
      <c r="AX467" s="14" t="s">
        <v>73</v>
      </c>
      <c r="AY467" s="254" t="s">
        <v>137</v>
      </c>
    </row>
    <row r="468" s="14" customFormat="1">
      <c r="A468" s="14"/>
      <c r="B468" s="244"/>
      <c r="C468" s="245"/>
      <c r="D468" s="235" t="s">
        <v>147</v>
      </c>
      <c r="E468" s="246" t="s">
        <v>19</v>
      </c>
      <c r="F468" s="247" t="s">
        <v>450</v>
      </c>
      <c r="G468" s="245"/>
      <c r="H468" s="248">
        <v>-0.36399999999999999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147</v>
      </c>
      <c r="AU468" s="254" t="s">
        <v>83</v>
      </c>
      <c r="AV468" s="14" t="s">
        <v>83</v>
      </c>
      <c r="AW468" s="14" t="s">
        <v>35</v>
      </c>
      <c r="AX468" s="14" t="s">
        <v>73</v>
      </c>
      <c r="AY468" s="254" t="s">
        <v>137</v>
      </c>
    </row>
    <row r="469" s="14" customFormat="1">
      <c r="A469" s="14"/>
      <c r="B469" s="244"/>
      <c r="C469" s="245"/>
      <c r="D469" s="235" t="s">
        <v>147</v>
      </c>
      <c r="E469" s="246" t="s">
        <v>19</v>
      </c>
      <c r="F469" s="247" t="s">
        <v>451</v>
      </c>
      <c r="G469" s="245"/>
      <c r="H469" s="248">
        <v>-0.11799999999999999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147</v>
      </c>
      <c r="AU469" s="254" t="s">
        <v>83</v>
      </c>
      <c r="AV469" s="14" t="s">
        <v>83</v>
      </c>
      <c r="AW469" s="14" t="s">
        <v>35</v>
      </c>
      <c r="AX469" s="14" t="s">
        <v>73</v>
      </c>
      <c r="AY469" s="254" t="s">
        <v>137</v>
      </c>
    </row>
    <row r="470" s="13" customFormat="1">
      <c r="A470" s="13"/>
      <c r="B470" s="233"/>
      <c r="C470" s="234"/>
      <c r="D470" s="235" t="s">
        <v>147</v>
      </c>
      <c r="E470" s="236" t="s">
        <v>19</v>
      </c>
      <c r="F470" s="237" t="s">
        <v>272</v>
      </c>
      <c r="G470" s="234"/>
      <c r="H470" s="236" t="s">
        <v>19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147</v>
      </c>
      <c r="AU470" s="243" t="s">
        <v>83</v>
      </c>
      <c r="AV470" s="13" t="s">
        <v>81</v>
      </c>
      <c r="AW470" s="13" t="s">
        <v>35</v>
      </c>
      <c r="AX470" s="13" t="s">
        <v>73</v>
      </c>
      <c r="AY470" s="243" t="s">
        <v>137</v>
      </c>
    </row>
    <row r="471" s="14" customFormat="1">
      <c r="A471" s="14"/>
      <c r="B471" s="244"/>
      <c r="C471" s="245"/>
      <c r="D471" s="235" t="s">
        <v>147</v>
      </c>
      <c r="E471" s="246" t="s">
        <v>19</v>
      </c>
      <c r="F471" s="247" t="s">
        <v>452</v>
      </c>
      <c r="G471" s="245"/>
      <c r="H471" s="248">
        <v>2.4710000000000001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147</v>
      </c>
      <c r="AU471" s="254" t="s">
        <v>83</v>
      </c>
      <c r="AV471" s="14" t="s">
        <v>83</v>
      </c>
      <c r="AW471" s="14" t="s">
        <v>35</v>
      </c>
      <c r="AX471" s="14" t="s">
        <v>73</v>
      </c>
      <c r="AY471" s="254" t="s">
        <v>137</v>
      </c>
    </row>
    <row r="472" s="16" customFormat="1">
      <c r="A472" s="16"/>
      <c r="B472" s="276"/>
      <c r="C472" s="277"/>
      <c r="D472" s="235" t="s">
        <v>147</v>
      </c>
      <c r="E472" s="278" t="s">
        <v>19</v>
      </c>
      <c r="F472" s="279" t="s">
        <v>324</v>
      </c>
      <c r="G472" s="277"/>
      <c r="H472" s="280">
        <v>6.8540000000000001</v>
      </c>
      <c r="I472" s="281"/>
      <c r="J472" s="277"/>
      <c r="K472" s="277"/>
      <c r="L472" s="282"/>
      <c r="M472" s="283"/>
      <c r="N472" s="284"/>
      <c r="O472" s="284"/>
      <c r="P472" s="284"/>
      <c r="Q472" s="284"/>
      <c r="R472" s="284"/>
      <c r="S472" s="284"/>
      <c r="T472" s="285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86" t="s">
        <v>147</v>
      </c>
      <c r="AU472" s="286" t="s">
        <v>83</v>
      </c>
      <c r="AV472" s="16" t="s">
        <v>138</v>
      </c>
      <c r="AW472" s="16" t="s">
        <v>35</v>
      </c>
      <c r="AX472" s="16" t="s">
        <v>73</v>
      </c>
      <c r="AY472" s="286" t="s">
        <v>137</v>
      </c>
    </row>
    <row r="473" s="15" customFormat="1">
      <c r="A473" s="15"/>
      <c r="B473" s="265"/>
      <c r="C473" s="266"/>
      <c r="D473" s="235" t="s">
        <v>147</v>
      </c>
      <c r="E473" s="267" t="s">
        <v>19</v>
      </c>
      <c r="F473" s="268" t="s">
        <v>201</v>
      </c>
      <c r="G473" s="266"/>
      <c r="H473" s="269">
        <v>15.231999999999999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5" t="s">
        <v>147</v>
      </c>
      <c r="AU473" s="275" t="s">
        <v>83</v>
      </c>
      <c r="AV473" s="15" t="s">
        <v>145</v>
      </c>
      <c r="AW473" s="15" t="s">
        <v>35</v>
      </c>
      <c r="AX473" s="15" t="s">
        <v>81</v>
      </c>
      <c r="AY473" s="275" t="s">
        <v>137</v>
      </c>
    </row>
    <row r="474" s="2" customFormat="1" ht="16.5" customHeight="1">
      <c r="A474" s="40"/>
      <c r="B474" s="41"/>
      <c r="C474" s="220" t="s">
        <v>453</v>
      </c>
      <c r="D474" s="220" t="s">
        <v>140</v>
      </c>
      <c r="E474" s="221" t="s">
        <v>454</v>
      </c>
      <c r="F474" s="222" t="s">
        <v>455</v>
      </c>
      <c r="G474" s="223" t="s">
        <v>170</v>
      </c>
      <c r="H474" s="224">
        <v>0.78700000000000003</v>
      </c>
      <c r="I474" s="225"/>
      <c r="J474" s="226">
        <f>ROUND(I474*H474,2)</f>
        <v>0</v>
      </c>
      <c r="K474" s="222" t="s">
        <v>144</v>
      </c>
      <c r="L474" s="46"/>
      <c r="M474" s="227" t="s">
        <v>19</v>
      </c>
      <c r="N474" s="228" t="s">
        <v>44</v>
      </c>
      <c r="O474" s="86"/>
      <c r="P474" s="229">
        <f>O474*H474</f>
        <v>0</v>
      </c>
      <c r="Q474" s="229">
        <v>1.06277</v>
      </c>
      <c r="R474" s="229">
        <f>Q474*H474</f>
        <v>0.83639998999999998</v>
      </c>
      <c r="S474" s="229">
        <v>0</v>
      </c>
      <c r="T474" s="230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1" t="s">
        <v>145</v>
      </c>
      <c r="AT474" s="231" t="s">
        <v>140</v>
      </c>
      <c r="AU474" s="231" t="s">
        <v>83</v>
      </c>
      <c r="AY474" s="19" t="s">
        <v>137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9" t="s">
        <v>81</v>
      </c>
      <c r="BK474" s="232">
        <f>ROUND(I474*H474,2)</f>
        <v>0</v>
      </c>
      <c r="BL474" s="19" t="s">
        <v>145</v>
      </c>
      <c r="BM474" s="231" t="s">
        <v>456</v>
      </c>
    </row>
    <row r="475" s="13" customFormat="1">
      <c r="A475" s="13"/>
      <c r="B475" s="233"/>
      <c r="C475" s="234"/>
      <c r="D475" s="235" t="s">
        <v>147</v>
      </c>
      <c r="E475" s="236" t="s">
        <v>19</v>
      </c>
      <c r="F475" s="237" t="s">
        <v>431</v>
      </c>
      <c r="G475" s="234"/>
      <c r="H475" s="236" t="s">
        <v>19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147</v>
      </c>
      <c r="AU475" s="243" t="s">
        <v>83</v>
      </c>
      <c r="AV475" s="13" t="s">
        <v>81</v>
      </c>
      <c r="AW475" s="13" t="s">
        <v>35</v>
      </c>
      <c r="AX475" s="13" t="s">
        <v>73</v>
      </c>
      <c r="AY475" s="243" t="s">
        <v>137</v>
      </c>
    </row>
    <row r="476" s="13" customFormat="1">
      <c r="A476" s="13"/>
      <c r="B476" s="233"/>
      <c r="C476" s="234"/>
      <c r="D476" s="235" t="s">
        <v>147</v>
      </c>
      <c r="E476" s="236" t="s">
        <v>19</v>
      </c>
      <c r="F476" s="237" t="s">
        <v>432</v>
      </c>
      <c r="G476" s="234"/>
      <c r="H476" s="236" t="s">
        <v>19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147</v>
      </c>
      <c r="AU476" s="243" t="s">
        <v>83</v>
      </c>
      <c r="AV476" s="13" t="s">
        <v>81</v>
      </c>
      <c r="AW476" s="13" t="s">
        <v>35</v>
      </c>
      <c r="AX476" s="13" t="s">
        <v>73</v>
      </c>
      <c r="AY476" s="243" t="s">
        <v>137</v>
      </c>
    </row>
    <row r="477" s="13" customFormat="1">
      <c r="A477" s="13"/>
      <c r="B477" s="233"/>
      <c r="C477" s="234"/>
      <c r="D477" s="235" t="s">
        <v>147</v>
      </c>
      <c r="E477" s="236" t="s">
        <v>19</v>
      </c>
      <c r="F477" s="237" t="s">
        <v>198</v>
      </c>
      <c r="G477" s="234"/>
      <c r="H477" s="236" t="s">
        <v>19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147</v>
      </c>
      <c r="AU477" s="243" t="s">
        <v>83</v>
      </c>
      <c r="AV477" s="13" t="s">
        <v>81</v>
      </c>
      <c r="AW477" s="13" t="s">
        <v>35</v>
      </c>
      <c r="AX477" s="13" t="s">
        <v>73</v>
      </c>
      <c r="AY477" s="243" t="s">
        <v>137</v>
      </c>
    </row>
    <row r="478" s="14" customFormat="1">
      <c r="A478" s="14"/>
      <c r="B478" s="244"/>
      <c r="C478" s="245"/>
      <c r="D478" s="235" t="s">
        <v>147</v>
      </c>
      <c r="E478" s="246" t="s">
        <v>19</v>
      </c>
      <c r="F478" s="247" t="s">
        <v>457</v>
      </c>
      <c r="G478" s="245"/>
      <c r="H478" s="248">
        <v>0.053999999999999999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147</v>
      </c>
      <c r="AU478" s="254" t="s">
        <v>83</v>
      </c>
      <c r="AV478" s="14" t="s">
        <v>83</v>
      </c>
      <c r="AW478" s="14" t="s">
        <v>35</v>
      </c>
      <c r="AX478" s="14" t="s">
        <v>73</v>
      </c>
      <c r="AY478" s="254" t="s">
        <v>137</v>
      </c>
    </row>
    <row r="479" s="14" customFormat="1">
      <c r="A479" s="14"/>
      <c r="B479" s="244"/>
      <c r="C479" s="245"/>
      <c r="D479" s="235" t="s">
        <v>147</v>
      </c>
      <c r="E479" s="246" t="s">
        <v>19</v>
      </c>
      <c r="F479" s="247" t="s">
        <v>458</v>
      </c>
      <c r="G479" s="245"/>
      <c r="H479" s="248">
        <v>0.001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147</v>
      </c>
      <c r="AU479" s="254" t="s">
        <v>83</v>
      </c>
      <c r="AV479" s="14" t="s">
        <v>83</v>
      </c>
      <c r="AW479" s="14" t="s">
        <v>35</v>
      </c>
      <c r="AX479" s="14" t="s">
        <v>73</v>
      </c>
      <c r="AY479" s="254" t="s">
        <v>137</v>
      </c>
    </row>
    <row r="480" s="14" customFormat="1">
      <c r="A480" s="14"/>
      <c r="B480" s="244"/>
      <c r="C480" s="245"/>
      <c r="D480" s="235" t="s">
        <v>147</v>
      </c>
      <c r="E480" s="246" t="s">
        <v>19</v>
      </c>
      <c r="F480" s="247" t="s">
        <v>459</v>
      </c>
      <c r="G480" s="245"/>
      <c r="H480" s="248">
        <v>0.002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147</v>
      </c>
      <c r="AU480" s="254" t="s">
        <v>83</v>
      </c>
      <c r="AV480" s="14" t="s">
        <v>83</v>
      </c>
      <c r="AW480" s="14" t="s">
        <v>35</v>
      </c>
      <c r="AX480" s="14" t="s">
        <v>73</v>
      </c>
      <c r="AY480" s="254" t="s">
        <v>137</v>
      </c>
    </row>
    <row r="481" s="13" customFormat="1">
      <c r="A481" s="13"/>
      <c r="B481" s="233"/>
      <c r="C481" s="234"/>
      <c r="D481" s="235" t="s">
        <v>147</v>
      </c>
      <c r="E481" s="236" t="s">
        <v>19</v>
      </c>
      <c r="F481" s="237" t="s">
        <v>194</v>
      </c>
      <c r="G481" s="234"/>
      <c r="H481" s="236" t="s">
        <v>19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147</v>
      </c>
      <c r="AU481" s="243" t="s">
        <v>83</v>
      </c>
      <c r="AV481" s="13" t="s">
        <v>81</v>
      </c>
      <c r="AW481" s="13" t="s">
        <v>35</v>
      </c>
      <c r="AX481" s="13" t="s">
        <v>73</v>
      </c>
      <c r="AY481" s="243" t="s">
        <v>137</v>
      </c>
    </row>
    <row r="482" s="14" customFormat="1">
      <c r="A482" s="14"/>
      <c r="B482" s="244"/>
      <c r="C482" s="245"/>
      <c r="D482" s="235" t="s">
        <v>147</v>
      </c>
      <c r="E482" s="246" t="s">
        <v>19</v>
      </c>
      <c r="F482" s="247" t="s">
        <v>460</v>
      </c>
      <c r="G482" s="245"/>
      <c r="H482" s="248">
        <v>0.094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147</v>
      </c>
      <c r="AU482" s="254" t="s">
        <v>83</v>
      </c>
      <c r="AV482" s="14" t="s">
        <v>83</v>
      </c>
      <c r="AW482" s="14" t="s">
        <v>35</v>
      </c>
      <c r="AX482" s="14" t="s">
        <v>73</v>
      </c>
      <c r="AY482" s="254" t="s">
        <v>137</v>
      </c>
    </row>
    <row r="483" s="16" customFormat="1">
      <c r="A483" s="16"/>
      <c r="B483" s="276"/>
      <c r="C483" s="277"/>
      <c r="D483" s="235" t="s">
        <v>147</v>
      </c>
      <c r="E483" s="278" t="s">
        <v>19</v>
      </c>
      <c r="F483" s="279" t="s">
        <v>324</v>
      </c>
      <c r="G483" s="277"/>
      <c r="H483" s="280">
        <v>0.151</v>
      </c>
      <c r="I483" s="281"/>
      <c r="J483" s="277"/>
      <c r="K483" s="277"/>
      <c r="L483" s="282"/>
      <c r="M483" s="283"/>
      <c r="N483" s="284"/>
      <c r="O483" s="284"/>
      <c r="P483" s="284"/>
      <c r="Q483" s="284"/>
      <c r="R483" s="284"/>
      <c r="S483" s="284"/>
      <c r="T483" s="285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286" t="s">
        <v>147</v>
      </c>
      <c r="AU483" s="286" t="s">
        <v>83</v>
      </c>
      <c r="AV483" s="16" t="s">
        <v>138</v>
      </c>
      <c r="AW483" s="16" t="s">
        <v>35</v>
      </c>
      <c r="AX483" s="16" t="s">
        <v>73</v>
      </c>
      <c r="AY483" s="286" t="s">
        <v>137</v>
      </c>
    </row>
    <row r="484" s="13" customFormat="1">
      <c r="A484" s="13"/>
      <c r="B484" s="233"/>
      <c r="C484" s="234"/>
      <c r="D484" s="235" t="s">
        <v>147</v>
      </c>
      <c r="E484" s="236" t="s">
        <v>19</v>
      </c>
      <c r="F484" s="237" t="s">
        <v>441</v>
      </c>
      <c r="G484" s="234"/>
      <c r="H484" s="236" t="s">
        <v>19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147</v>
      </c>
      <c r="AU484" s="243" t="s">
        <v>83</v>
      </c>
      <c r="AV484" s="13" t="s">
        <v>81</v>
      </c>
      <c r="AW484" s="13" t="s">
        <v>35</v>
      </c>
      <c r="AX484" s="13" t="s">
        <v>73</v>
      </c>
      <c r="AY484" s="243" t="s">
        <v>137</v>
      </c>
    </row>
    <row r="485" s="13" customFormat="1">
      <c r="A485" s="13"/>
      <c r="B485" s="233"/>
      <c r="C485" s="234"/>
      <c r="D485" s="235" t="s">
        <v>147</v>
      </c>
      <c r="E485" s="236" t="s">
        <v>19</v>
      </c>
      <c r="F485" s="237" t="s">
        <v>442</v>
      </c>
      <c r="G485" s="234"/>
      <c r="H485" s="236" t="s">
        <v>19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147</v>
      </c>
      <c r="AU485" s="243" t="s">
        <v>83</v>
      </c>
      <c r="AV485" s="13" t="s">
        <v>81</v>
      </c>
      <c r="AW485" s="13" t="s">
        <v>35</v>
      </c>
      <c r="AX485" s="13" t="s">
        <v>73</v>
      </c>
      <c r="AY485" s="243" t="s">
        <v>137</v>
      </c>
    </row>
    <row r="486" s="13" customFormat="1">
      <c r="A486" s="13"/>
      <c r="B486" s="233"/>
      <c r="C486" s="234"/>
      <c r="D486" s="235" t="s">
        <v>147</v>
      </c>
      <c r="E486" s="236" t="s">
        <v>19</v>
      </c>
      <c r="F486" s="237" t="s">
        <v>172</v>
      </c>
      <c r="G486" s="234"/>
      <c r="H486" s="236" t="s">
        <v>19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147</v>
      </c>
      <c r="AU486" s="243" t="s">
        <v>83</v>
      </c>
      <c r="AV486" s="13" t="s">
        <v>81</v>
      </c>
      <c r="AW486" s="13" t="s">
        <v>35</v>
      </c>
      <c r="AX486" s="13" t="s">
        <v>73</v>
      </c>
      <c r="AY486" s="243" t="s">
        <v>137</v>
      </c>
    </row>
    <row r="487" s="14" customFormat="1">
      <c r="A487" s="14"/>
      <c r="B487" s="244"/>
      <c r="C487" s="245"/>
      <c r="D487" s="235" t="s">
        <v>147</v>
      </c>
      <c r="E487" s="246" t="s">
        <v>19</v>
      </c>
      <c r="F487" s="247" t="s">
        <v>461</v>
      </c>
      <c r="G487" s="245"/>
      <c r="H487" s="248">
        <v>0.21099999999999999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147</v>
      </c>
      <c r="AU487" s="254" t="s">
        <v>83</v>
      </c>
      <c r="AV487" s="14" t="s">
        <v>83</v>
      </c>
      <c r="AW487" s="14" t="s">
        <v>35</v>
      </c>
      <c r="AX487" s="14" t="s">
        <v>73</v>
      </c>
      <c r="AY487" s="254" t="s">
        <v>137</v>
      </c>
    </row>
    <row r="488" s="13" customFormat="1">
      <c r="A488" s="13"/>
      <c r="B488" s="233"/>
      <c r="C488" s="234"/>
      <c r="D488" s="235" t="s">
        <v>147</v>
      </c>
      <c r="E488" s="236" t="s">
        <v>19</v>
      </c>
      <c r="F488" s="237" t="s">
        <v>444</v>
      </c>
      <c r="G488" s="234"/>
      <c r="H488" s="236" t="s">
        <v>19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147</v>
      </c>
      <c r="AU488" s="243" t="s">
        <v>83</v>
      </c>
      <c r="AV488" s="13" t="s">
        <v>81</v>
      </c>
      <c r="AW488" s="13" t="s">
        <v>35</v>
      </c>
      <c r="AX488" s="13" t="s">
        <v>73</v>
      </c>
      <c r="AY488" s="243" t="s">
        <v>137</v>
      </c>
    </row>
    <row r="489" s="14" customFormat="1">
      <c r="A489" s="14"/>
      <c r="B489" s="244"/>
      <c r="C489" s="245"/>
      <c r="D489" s="235" t="s">
        <v>147</v>
      </c>
      <c r="E489" s="246" t="s">
        <v>19</v>
      </c>
      <c r="F489" s="247" t="s">
        <v>462</v>
      </c>
      <c r="G489" s="245"/>
      <c r="H489" s="248">
        <v>0.014999999999999999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147</v>
      </c>
      <c r="AU489" s="254" t="s">
        <v>83</v>
      </c>
      <c r="AV489" s="14" t="s">
        <v>83</v>
      </c>
      <c r="AW489" s="14" t="s">
        <v>35</v>
      </c>
      <c r="AX489" s="14" t="s">
        <v>73</v>
      </c>
      <c r="AY489" s="254" t="s">
        <v>137</v>
      </c>
    </row>
    <row r="490" s="14" customFormat="1">
      <c r="A490" s="14"/>
      <c r="B490" s="244"/>
      <c r="C490" s="245"/>
      <c r="D490" s="235" t="s">
        <v>147</v>
      </c>
      <c r="E490" s="246" t="s">
        <v>19</v>
      </c>
      <c r="F490" s="247" t="s">
        <v>463</v>
      </c>
      <c r="G490" s="245"/>
      <c r="H490" s="248">
        <v>0.0060000000000000001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147</v>
      </c>
      <c r="AU490" s="254" t="s">
        <v>83</v>
      </c>
      <c r="AV490" s="14" t="s">
        <v>83</v>
      </c>
      <c r="AW490" s="14" t="s">
        <v>35</v>
      </c>
      <c r="AX490" s="14" t="s">
        <v>73</v>
      </c>
      <c r="AY490" s="254" t="s">
        <v>137</v>
      </c>
    </row>
    <row r="491" s="13" customFormat="1">
      <c r="A491" s="13"/>
      <c r="B491" s="233"/>
      <c r="C491" s="234"/>
      <c r="D491" s="235" t="s">
        <v>147</v>
      </c>
      <c r="E491" s="236" t="s">
        <v>19</v>
      </c>
      <c r="F491" s="237" t="s">
        <v>272</v>
      </c>
      <c r="G491" s="234"/>
      <c r="H491" s="236" t="s">
        <v>19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147</v>
      </c>
      <c r="AU491" s="243" t="s">
        <v>83</v>
      </c>
      <c r="AV491" s="13" t="s">
        <v>81</v>
      </c>
      <c r="AW491" s="13" t="s">
        <v>35</v>
      </c>
      <c r="AX491" s="13" t="s">
        <v>73</v>
      </c>
      <c r="AY491" s="243" t="s">
        <v>137</v>
      </c>
    </row>
    <row r="492" s="14" customFormat="1">
      <c r="A492" s="14"/>
      <c r="B492" s="244"/>
      <c r="C492" s="245"/>
      <c r="D492" s="235" t="s">
        <v>147</v>
      </c>
      <c r="E492" s="246" t="s">
        <v>19</v>
      </c>
      <c r="F492" s="247" t="s">
        <v>464</v>
      </c>
      <c r="G492" s="245"/>
      <c r="H492" s="248">
        <v>0.107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147</v>
      </c>
      <c r="AU492" s="254" t="s">
        <v>83</v>
      </c>
      <c r="AV492" s="14" t="s">
        <v>83</v>
      </c>
      <c r="AW492" s="14" t="s">
        <v>35</v>
      </c>
      <c r="AX492" s="14" t="s">
        <v>73</v>
      </c>
      <c r="AY492" s="254" t="s">
        <v>137</v>
      </c>
    </row>
    <row r="493" s="16" customFormat="1">
      <c r="A493" s="16"/>
      <c r="B493" s="276"/>
      <c r="C493" s="277"/>
      <c r="D493" s="235" t="s">
        <v>147</v>
      </c>
      <c r="E493" s="278" t="s">
        <v>19</v>
      </c>
      <c r="F493" s="279" t="s">
        <v>324</v>
      </c>
      <c r="G493" s="277"/>
      <c r="H493" s="280">
        <v>0.33899999999999997</v>
      </c>
      <c r="I493" s="281"/>
      <c r="J493" s="277"/>
      <c r="K493" s="277"/>
      <c r="L493" s="282"/>
      <c r="M493" s="283"/>
      <c r="N493" s="284"/>
      <c r="O493" s="284"/>
      <c r="P493" s="284"/>
      <c r="Q493" s="284"/>
      <c r="R493" s="284"/>
      <c r="S493" s="284"/>
      <c r="T493" s="285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86" t="s">
        <v>147</v>
      </c>
      <c r="AU493" s="286" t="s">
        <v>83</v>
      </c>
      <c r="AV493" s="16" t="s">
        <v>138</v>
      </c>
      <c r="AW493" s="16" t="s">
        <v>35</v>
      </c>
      <c r="AX493" s="16" t="s">
        <v>73</v>
      </c>
      <c r="AY493" s="286" t="s">
        <v>137</v>
      </c>
    </row>
    <row r="494" s="13" customFormat="1">
      <c r="A494" s="13"/>
      <c r="B494" s="233"/>
      <c r="C494" s="234"/>
      <c r="D494" s="235" t="s">
        <v>147</v>
      </c>
      <c r="E494" s="236" t="s">
        <v>19</v>
      </c>
      <c r="F494" s="237" t="s">
        <v>448</v>
      </c>
      <c r="G494" s="234"/>
      <c r="H494" s="236" t="s">
        <v>19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147</v>
      </c>
      <c r="AU494" s="243" t="s">
        <v>83</v>
      </c>
      <c r="AV494" s="13" t="s">
        <v>81</v>
      </c>
      <c r="AW494" s="13" t="s">
        <v>35</v>
      </c>
      <c r="AX494" s="13" t="s">
        <v>73</v>
      </c>
      <c r="AY494" s="243" t="s">
        <v>137</v>
      </c>
    </row>
    <row r="495" s="13" customFormat="1">
      <c r="A495" s="13"/>
      <c r="B495" s="233"/>
      <c r="C495" s="234"/>
      <c r="D495" s="235" t="s">
        <v>147</v>
      </c>
      <c r="E495" s="236" t="s">
        <v>19</v>
      </c>
      <c r="F495" s="237" t="s">
        <v>172</v>
      </c>
      <c r="G495" s="234"/>
      <c r="H495" s="236" t="s">
        <v>19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147</v>
      </c>
      <c r="AU495" s="243" t="s">
        <v>83</v>
      </c>
      <c r="AV495" s="13" t="s">
        <v>81</v>
      </c>
      <c r="AW495" s="13" t="s">
        <v>35</v>
      </c>
      <c r="AX495" s="13" t="s">
        <v>73</v>
      </c>
      <c r="AY495" s="243" t="s">
        <v>137</v>
      </c>
    </row>
    <row r="496" s="14" customFormat="1">
      <c r="A496" s="14"/>
      <c r="B496" s="244"/>
      <c r="C496" s="245"/>
      <c r="D496" s="235" t="s">
        <v>147</v>
      </c>
      <c r="E496" s="246" t="s">
        <v>19</v>
      </c>
      <c r="F496" s="247" t="s">
        <v>461</v>
      </c>
      <c r="G496" s="245"/>
      <c r="H496" s="248">
        <v>0.21099999999999999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147</v>
      </c>
      <c r="AU496" s="254" t="s">
        <v>83</v>
      </c>
      <c r="AV496" s="14" t="s">
        <v>83</v>
      </c>
      <c r="AW496" s="14" t="s">
        <v>35</v>
      </c>
      <c r="AX496" s="14" t="s">
        <v>73</v>
      </c>
      <c r="AY496" s="254" t="s">
        <v>137</v>
      </c>
    </row>
    <row r="497" s="14" customFormat="1">
      <c r="A497" s="14"/>
      <c r="B497" s="244"/>
      <c r="C497" s="245"/>
      <c r="D497" s="235" t="s">
        <v>147</v>
      </c>
      <c r="E497" s="246" t="s">
        <v>19</v>
      </c>
      <c r="F497" s="247" t="s">
        <v>465</v>
      </c>
      <c r="G497" s="245"/>
      <c r="H497" s="248">
        <v>-0.016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147</v>
      </c>
      <c r="AU497" s="254" t="s">
        <v>83</v>
      </c>
      <c r="AV497" s="14" t="s">
        <v>83</v>
      </c>
      <c r="AW497" s="14" t="s">
        <v>35</v>
      </c>
      <c r="AX497" s="14" t="s">
        <v>73</v>
      </c>
      <c r="AY497" s="254" t="s">
        <v>137</v>
      </c>
    </row>
    <row r="498" s="14" customFormat="1">
      <c r="A498" s="14"/>
      <c r="B498" s="244"/>
      <c r="C498" s="245"/>
      <c r="D498" s="235" t="s">
        <v>147</v>
      </c>
      <c r="E498" s="246" t="s">
        <v>19</v>
      </c>
      <c r="F498" s="247" t="s">
        <v>466</v>
      </c>
      <c r="G498" s="245"/>
      <c r="H498" s="248">
        <v>-0.0050000000000000001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147</v>
      </c>
      <c r="AU498" s="254" t="s">
        <v>83</v>
      </c>
      <c r="AV498" s="14" t="s">
        <v>83</v>
      </c>
      <c r="AW498" s="14" t="s">
        <v>35</v>
      </c>
      <c r="AX498" s="14" t="s">
        <v>73</v>
      </c>
      <c r="AY498" s="254" t="s">
        <v>137</v>
      </c>
    </row>
    <row r="499" s="13" customFormat="1">
      <c r="A499" s="13"/>
      <c r="B499" s="233"/>
      <c r="C499" s="234"/>
      <c r="D499" s="235" t="s">
        <v>147</v>
      </c>
      <c r="E499" s="236" t="s">
        <v>19</v>
      </c>
      <c r="F499" s="237" t="s">
        <v>272</v>
      </c>
      <c r="G499" s="234"/>
      <c r="H499" s="236" t="s">
        <v>19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147</v>
      </c>
      <c r="AU499" s="243" t="s">
        <v>83</v>
      </c>
      <c r="AV499" s="13" t="s">
        <v>81</v>
      </c>
      <c r="AW499" s="13" t="s">
        <v>35</v>
      </c>
      <c r="AX499" s="13" t="s">
        <v>73</v>
      </c>
      <c r="AY499" s="243" t="s">
        <v>137</v>
      </c>
    </row>
    <row r="500" s="14" customFormat="1">
      <c r="A500" s="14"/>
      <c r="B500" s="244"/>
      <c r="C500" s="245"/>
      <c r="D500" s="235" t="s">
        <v>147</v>
      </c>
      <c r="E500" s="246" t="s">
        <v>19</v>
      </c>
      <c r="F500" s="247" t="s">
        <v>464</v>
      </c>
      <c r="G500" s="245"/>
      <c r="H500" s="248">
        <v>0.107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147</v>
      </c>
      <c r="AU500" s="254" t="s">
        <v>83</v>
      </c>
      <c r="AV500" s="14" t="s">
        <v>83</v>
      </c>
      <c r="AW500" s="14" t="s">
        <v>35</v>
      </c>
      <c r="AX500" s="14" t="s">
        <v>73</v>
      </c>
      <c r="AY500" s="254" t="s">
        <v>137</v>
      </c>
    </row>
    <row r="501" s="16" customFormat="1">
      <c r="A501" s="16"/>
      <c r="B501" s="276"/>
      <c r="C501" s="277"/>
      <c r="D501" s="235" t="s">
        <v>147</v>
      </c>
      <c r="E501" s="278" t="s">
        <v>19</v>
      </c>
      <c r="F501" s="279" t="s">
        <v>324</v>
      </c>
      <c r="G501" s="277"/>
      <c r="H501" s="280">
        <v>0.29699999999999999</v>
      </c>
      <c r="I501" s="281"/>
      <c r="J501" s="277"/>
      <c r="K501" s="277"/>
      <c r="L501" s="282"/>
      <c r="M501" s="283"/>
      <c r="N501" s="284"/>
      <c r="O501" s="284"/>
      <c r="P501" s="284"/>
      <c r="Q501" s="284"/>
      <c r="R501" s="284"/>
      <c r="S501" s="284"/>
      <c r="T501" s="285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86" t="s">
        <v>147</v>
      </c>
      <c r="AU501" s="286" t="s">
        <v>83</v>
      </c>
      <c r="AV501" s="16" t="s">
        <v>138</v>
      </c>
      <c r="AW501" s="16" t="s">
        <v>35</v>
      </c>
      <c r="AX501" s="16" t="s">
        <v>73</v>
      </c>
      <c r="AY501" s="286" t="s">
        <v>137</v>
      </c>
    </row>
    <row r="502" s="15" customFormat="1">
      <c r="A502" s="15"/>
      <c r="B502" s="265"/>
      <c r="C502" s="266"/>
      <c r="D502" s="235" t="s">
        <v>147</v>
      </c>
      <c r="E502" s="267" t="s">
        <v>19</v>
      </c>
      <c r="F502" s="268" t="s">
        <v>201</v>
      </c>
      <c r="G502" s="266"/>
      <c r="H502" s="269">
        <v>0.78699999999999992</v>
      </c>
      <c r="I502" s="270"/>
      <c r="J502" s="266"/>
      <c r="K502" s="266"/>
      <c r="L502" s="271"/>
      <c r="M502" s="272"/>
      <c r="N502" s="273"/>
      <c r="O502" s="273"/>
      <c r="P502" s="273"/>
      <c r="Q502" s="273"/>
      <c r="R502" s="273"/>
      <c r="S502" s="273"/>
      <c r="T502" s="274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5" t="s">
        <v>147</v>
      </c>
      <c r="AU502" s="275" t="s">
        <v>83</v>
      </c>
      <c r="AV502" s="15" t="s">
        <v>145</v>
      </c>
      <c r="AW502" s="15" t="s">
        <v>35</v>
      </c>
      <c r="AX502" s="15" t="s">
        <v>81</v>
      </c>
      <c r="AY502" s="275" t="s">
        <v>137</v>
      </c>
    </row>
    <row r="503" s="2" customFormat="1" ht="33" customHeight="1">
      <c r="A503" s="40"/>
      <c r="B503" s="41"/>
      <c r="C503" s="220" t="s">
        <v>467</v>
      </c>
      <c r="D503" s="220" t="s">
        <v>140</v>
      </c>
      <c r="E503" s="221" t="s">
        <v>468</v>
      </c>
      <c r="F503" s="222" t="s">
        <v>469</v>
      </c>
      <c r="G503" s="223" t="s">
        <v>212</v>
      </c>
      <c r="H503" s="224">
        <v>30.030000000000001</v>
      </c>
      <c r="I503" s="225"/>
      <c r="J503" s="226">
        <f>ROUND(I503*H503,2)</f>
        <v>0</v>
      </c>
      <c r="K503" s="222" t="s">
        <v>144</v>
      </c>
      <c r="L503" s="46"/>
      <c r="M503" s="227" t="s">
        <v>19</v>
      </c>
      <c r="N503" s="228" t="s">
        <v>44</v>
      </c>
      <c r="O503" s="86"/>
      <c r="P503" s="229">
        <f>O503*H503</f>
        <v>0</v>
      </c>
      <c r="Q503" s="229">
        <v>2.0000000000000002E-05</v>
      </c>
      <c r="R503" s="229">
        <f>Q503*H503</f>
        <v>0.00060060000000000007</v>
      </c>
      <c r="S503" s="229">
        <v>0</v>
      </c>
      <c r="T503" s="230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1" t="s">
        <v>145</v>
      </c>
      <c r="AT503" s="231" t="s">
        <v>140</v>
      </c>
      <c r="AU503" s="231" t="s">
        <v>83</v>
      </c>
      <c r="AY503" s="19" t="s">
        <v>137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9" t="s">
        <v>81</v>
      </c>
      <c r="BK503" s="232">
        <f>ROUND(I503*H503,2)</f>
        <v>0</v>
      </c>
      <c r="BL503" s="19" t="s">
        <v>145</v>
      </c>
      <c r="BM503" s="231" t="s">
        <v>470</v>
      </c>
    </row>
    <row r="504" s="13" customFormat="1">
      <c r="A504" s="13"/>
      <c r="B504" s="233"/>
      <c r="C504" s="234"/>
      <c r="D504" s="235" t="s">
        <v>147</v>
      </c>
      <c r="E504" s="236" t="s">
        <v>19</v>
      </c>
      <c r="F504" s="237" t="s">
        <v>431</v>
      </c>
      <c r="G504" s="234"/>
      <c r="H504" s="236" t="s">
        <v>19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147</v>
      </c>
      <c r="AU504" s="243" t="s">
        <v>83</v>
      </c>
      <c r="AV504" s="13" t="s">
        <v>81</v>
      </c>
      <c r="AW504" s="13" t="s">
        <v>35</v>
      </c>
      <c r="AX504" s="13" t="s">
        <v>73</v>
      </c>
      <c r="AY504" s="243" t="s">
        <v>137</v>
      </c>
    </row>
    <row r="505" s="14" customFormat="1">
      <c r="A505" s="14"/>
      <c r="B505" s="244"/>
      <c r="C505" s="245"/>
      <c r="D505" s="235" t="s">
        <v>147</v>
      </c>
      <c r="E505" s="246" t="s">
        <v>19</v>
      </c>
      <c r="F505" s="247" t="s">
        <v>471</v>
      </c>
      <c r="G505" s="245"/>
      <c r="H505" s="248">
        <v>10.51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147</v>
      </c>
      <c r="AU505" s="254" t="s">
        <v>83</v>
      </c>
      <c r="AV505" s="14" t="s">
        <v>83</v>
      </c>
      <c r="AW505" s="14" t="s">
        <v>35</v>
      </c>
      <c r="AX505" s="14" t="s">
        <v>73</v>
      </c>
      <c r="AY505" s="254" t="s">
        <v>137</v>
      </c>
    </row>
    <row r="506" s="14" customFormat="1">
      <c r="A506" s="14"/>
      <c r="B506" s="244"/>
      <c r="C506" s="245"/>
      <c r="D506" s="235" t="s">
        <v>147</v>
      </c>
      <c r="E506" s="246" t="s">
        <v>19</v>
      </c>
      <c r="F506" s="247" t="s">
        <v>472</v>
      </c>
      <c r="G506" s="245"/>
      <c r="H506" s="248">
        <v>19.52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147</v>
      </c>
      <c r="AU506" s="254" t="s">
        <v>83</v>
      </c>
      <c r="AV506" s="14" t="s">
        <v>83</v>
      </c>
      <c r="AW506" s="14" t="s">
        <v>35</v>
      </c>
      <c r="AX506" s="14" t="s">
        <v>73</v>
      </c>
      <c r="AY506" s="254" t="s">
        <v>137</v>
      </c>
    </row>
    <row r="507" s="15" customFormat="1">
      <c r="A507" s="15"/>
      <c r="B507" s="265"/>
      <c r="C507" s="266"/>
      <c r="D507" s="235" t="s">
        <v>147</v>
      </c>
      <c r="E507" s="267" t="s">
        <v>19</v>
      </c>
      <c r="F507" s="268" t="s">
        <v>201</v>
      </c>
      <c r="G507" s="266"/>
      <c r="H507" s="269">
        <v>30.030000000000001</v>
      </c>
      <c r="I507" s="270"/>
      <c r="J507" s="266"/>
      <c r="K507" s="266"/>
      <c r="L507" s="271"/>
      <c r="M507" s="272"/>
      <c r="N507" s="273"/>
      <c r="O507" s="273"/>
      <c r="P507" s="273"/>
      <c r="Q507" s="273"/>
      <c r="R507" s="273"/>
      <c r="S507" s="273"/>
      <c r="T507" s="274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5" t="s">
        <v>147</v>
      </c>
      <c r="AU507" s="275" t="s">
        <v>83</v>
      </c>
      <c r="AV507" s="15" t="s">
        <v>145</v>
      </c>
      <c r="AW507" s="15" t="s">
        <v>35</v>
      </c>
      <c r="AX507" s="15" t="s">
        <v>81</v>
      </c>
      <c r="AY507" s="275" t="s">
        <v>137</v>
      </c>
    </row>
    <row r="508" s="2" customFormat="1" ht="33" customHeight="1">
      <c r="A508" s="40"/>
      <c r="B508" s="41"/>
      <c r="C508" s="220" t="s">
        <v>473</v>
      </c>
      <c r="D508" s="220" t="s">
        <v>140</v>
      </c>
      <c r="E508" s="221" t="s">
        <v>474</v>
      </c>
      <c r="F508" s="222" t="s">
        <v>475</v>
      </c>
      <c r="G508" s="223" t="s">
        <v>212</v>
      </c>
      <c r="H508" s="224">
        <v>40.590000000000003</v>
      </c>
      <c r="I508" s="225"/>
      <c r="J508" s="226">
        <f>ROUND(I508*H508,2)</f>
        <v>0</v>
      </c>
      <c r="K508" s="222" t="s">
        <v>144</v>
      </c>
      <c r="L508" s="46"/>
      <c r="M508" s="227" t="s">
        <v>19</v>
      </c>
      <c r="N508" s="228" t="s">
        <v>44</v>
      </c>
      <c r="O508" s="86"/>
      <c r="P508" s="229">
        <f>O508*H508</f>
        <v>0</v>
      </c>
      <c r="Q508" s="229">
        <v>2.0000000000000002E-05</v>
      </c>
      <c r="R508" s="229">
        <f>Q508*H508</f>
        <v>0.00081180000000000011</v>
      </c>
      <c r="S508" s="229">
        <v>0</v>
      </c>
      <c r="T508" s="230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31" t="s">
        <v>145</v>
      </c>
      <c r="AT508" s="231" t="s">
        <v>140</v>
      </c>
      <c r="AU508" s="231" t="s">
        <v>83</v>
      </c>
      <c r="AY508" s="19" t="s">
        <v>137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9" t="s">
        <v>81</v>
      </c>
      <c r="BK508" s="232">
        <f>ROUND(I508*H508,2)</f>
        <v>0</v>
      </c>
      <c r="BL508" s="19" t="s">
        <v>145</v>
      </c>
      <c r="BM508" s="231" t="s">
        <v>476</v>
      </c>
    </row>
    <row r="509" s="13" customFormat="1">
      <c r="A509" s="13"/>
      <c r="B509" s="233"/>
      <c r="C509" s="234"/>
      <c r="D509" s="235" t="s">
        <v>147</v>
      </c>
      <c r="E509" s="236" t="s">
        <v>19</v>
      </c>
      <c r="F509" s="237" t="s">
        <v>441</v>
      </c>
      <c r="G509" s="234"/>
      <c r="H509" s="236" t="s">
        <v>19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147</v>
      </c>
      <c r="AU509" s="243" t="s">
        <v>83</v>
      </c>
      <c r="AV509" s="13" t="s">
        <v>81</v>
      </c>
      <c r="AW509" s="13" t="s">
        <v>35</v>
      </c>
      <c r="AX509" s="13" t="s">
        <v>73</v>
      </c>
      <c r="AY509" s="243" t="s">
        <v>137</v>
      </c>
    </row>
    <row r="510" s="14" customFormat="1">
      <c r="A510" s="14"/>
      <c r="B510" s="244"/>
      <c r="C510" s="245"/>
      <c r="D510" s="235" t="s">
        <v>147</v>
      </c>
      <c r="E510" s="246" t="s">
        <v>19</v>
      </c>
      <c r="F510" s="247" t="s">
        <v>477</v>
      </c>
      <c r="G510" s="245"/>
      <c r="H510" s="248">
        <v>23.32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147</v>
      </c>
      <c r="AU510" s="254" t="s">
        <v>83</v>
      </c>
      <c r="AV510" s="14" t="s">
        <v>83</v>
      </c>
      <c r="AW510" s="14" t="s">
        <v>35</v>
      </c>
      <c r="AX510" s="14" t="s">
        <v>73</v>
      </c>
      <c r="AY510" s="254" t="s">
        <v>137</v>
      </c>
    </row>
    <row r="511" s="14" customFormat="1">
      <c r="A511" s="14"/>
      <c r="B511" s="244"/>
      <c r="C511" s="245"/>
      <c r="D511" s="235" t="s">
        <v>147</v>
      </c>
      <c r="E511" s="246" t="s">
        <v>19</v>
      </c>
      <c r="F511" s="247" t="s">
        <v>478</v>
      </c>
      <c r="G511" s="245"/>
      <c r="H511" s="248">
        <v>17.27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147</v>
      </c>
      <c r="AU511" s="254" t="s">
        <v>83</v>
      </c>
      <c r="AV511" s="14" t="s">
        <v>83</v>
      </c>
      <c r="AW511" s="14" t="s">
        <v>35</v>
      </c>
      <c r="AX511" s="14" t="s">
        <v>73</v>
      </c>
      <c r="AY511" s="254" t="s">
        <v>137</v>
      </c>
    </row>
    <row r="512" s="15" customFormat="1">
      <c r="A512" s="15"/>
      <c r="B512" s="265"/>
      <c r="C512" s="266"/>
      <c r="D512" s="235" t="s">
        <v>147</v>
      </c>
      <c r="E512" s="267" t="s">
        <v>19</v>
      </c>
      <c r="F512" s="268" t="s">
        <v>201</v>
      </c>
      <c r="G512" s="266"/>
      <c r="H512" s="269">
        <v>40.590000000000003</v>
      </c>
      <c r="I512" s="270"/>
      <c r="J512" s="266"/>
      <c r="K512" s="266"/>
      <c r="L512" s="271"/>
      <c r="M512" s="272"/>
      <c r="N512" s="273"/>
      <c r="O512" s="273"/>
      <c r="P512" s="273"/>
      <c r="Q512" s="273"/>
      <c r="R512" s="273"/>
      <c r="S512" s="273"/>
      <c r="T512" s="27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5" t="s">
        <v>147</v>
      </c>
      <c r="AU512" s="275" t="s">
        <v>83</v>
      </c>
      <c r="AV512" s="15" t="s">
        <v>145</v>
      </c>
      <c r="AW512" s="15" t="s">
        <v>35</v>
      </c>
      <c r="AX512" s="15" t="s">
        <v>81</v>
      </c>
      <c r="AY512" s="275" t="s">
        <v>137</v>
      </c>
    </row>
    <row r="513" s="2" customFormat="1" ht="21.75" customHeight="1">
      <c r="A513" s="40"/>
      <c r="B513" s="41"/>
      <c r="C513" s="220" t="s">
        <v>479</v>
      </c>
      <c r="D513" s="220" t="s">
        <v>140</v>
      </c>
      <c r="E513" s="221" t="s">
        <v>480</v>
      </c>
      <c r="F513" s="222" t="s">
        <v>481</v>
      </c>
      <c r="G513" s="223" t="s">
        <v>164</v>
      </c>
      <c r="H513" s="224">
        <v>5.476</v>
      </c>
      <c r="I513" s="225"/>
      <c r="J513" s="226">
        <f>ROUND(I513*H513,2)</f>
        <v>0</v>
      </c>
      <c r="K513" s="222" t="s">
        <v>144</v>
      </c>
      <c r="L513" s="46"/>
      <c r="M513" s="227" t="s">
        <v>19</v>
      </c>
      <c r="N513" s="228" t="s">
        <v>44</v>
      </c>
      <c r="O513" s="86"/>
      <c r="P513" s="229">
        <f>O513*H513</f>
        <v>0</v>
      </c>
      <c r="Q513" s="229">
        <v>1.98</v>
      </c>
      <c r="R513" s="229">
        <f>Q513*H513</f>
        <v>10.84248</v>
      </c>
      <c r="S513" s="229">
        <v>0</v>
      </c>
      <c r="T513" s="230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31" t="s">
        <v>145</v>
      </c>
      <c r="AT513" s="231" t="s">
        <v>140</v>
      </c>
      <c r="AU513" s="231" t="s">
        <v>83</v>
      </c>
      <c r="AY513" s="19" t="s">
        <v>137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9" t="s">
        <v>81</v>
      </c>
      <c r="BK513" s="232">
        <f>ROUND(I513*H513,2)</f>
        <v>0</v>
      </c>
      <c r="BL513" s="19" t="s">
        <v>145</v>
      </c>
      <c r="BM513" s="231" t="s">
        <v>482</v>
      </c>
    </row>
    <row r="514" s="13" customFormat="1">
      <c r="A514" s="13"/>
      <c r="B514" s="233"/>
      <c r="C514" s="234"/>
      <c r="D514" s="235" t="s">
        <v>147</v>
      </c>
      <c r="E514" s="236" t="s">
        <v>19</v>
      </c>
      <c r="F514" s="237" t="s">
        <v>441</v>
      </c>
      <c r="G514" s="234"/>
      <c r="H514" s="236" t="s">
        <v>19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147</v>
      </c>
      <c r="AU514" s="243" t="s">
        <v>83</v>
      </c>
      <c r="AV514" s="13" t="s">
        <v>81</v>
      </c>
      <c r="AW514" s="13" t="s">
        <v>35</v>
      </c>
      <c r="AX514" s="13" t="s">
        <v>73</v>
      </c>
      <c r="AY514" s="243" t="s">
        <v>137</v>
      </c>
    </row>
    <row r="515" s="14" customFormat="1">
      <c r="A515" s="14"/>
      <c r="B515" s="244"/>
      <c r="C515" s="245"/>
      <c r="D515" s="235" t="s">
        <v>147</v>
      </c>
      <c r="E515" s="246" t="s">
        <v>19</v>
      </c>
      <c r="F515" s="247" t="s">
        <v>483</v>
      </c>
      <c r="G515" s="245"/>
      <c r="H515" s="248">
        <v>2.6200000000000001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147</v>
      </c>
      <c r="AU515" s="254" t="s">
        <v>83</v>
      </c>
      <c r="AV515" s="14" t="s">
        <v>83</v>
      </c>
      <c r="AW515" s="14" t="s">
        <v>35</v>
      </c>
      <c r="AX515" s="14" t="s">
        <v>73</v>
      </c>
      <c r="AY515" s="254" t="s">
        <v>137</v>
      </c>
    </row>
    <row r="516" s="14" customFormat="1">
      <c r="A516" s="14"/>
      <c r="B516" s="244"/>
      <c r="C516" s="245"/>
      <c r="D516" s="235" t="s">
        <v>147</v>
      </c>
      <c r="E516" s="246" t="s">
        <v>19</v>
      </c>
      <c r="F516" s="247" t="s">
        <v>484</v>
      </c>
      <c r="G516" s="245"/>
      <c r="H516" s="248">
        <v>0.30499999999999999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147</v>
      </c>
      <c r="AU516" s="254" t="s">
        <v>83</v>
      </c>
      <c r="AV516" s="14" t="s">
        <v>83</v>
      </c>
      <c r="AW516" s="14" t="s">
        <v>35</v>
      </c>
      <c r="AX516" s="14" t="s">
        <v>73</v>
      </c>
      <c r="AY516" s="254" t="s">
        <v>137</v>
      </c>
    </row>
    <row r="517" s="14" customFormat="1">
      <c r="A517" s="14"/>
      <c r="B517" s="244"/>
      <c r="C517" s="245"/>
      <c r="D517" s="235" t="s">
        <v>147</v>
      </c>
      <c r="E517" s="246" t="s">
        <v>19</v>
      </c>
      <c r="F517" s="247" t="s">
        <v>485</v>
      </c>
      <c r="G517" s="245"/>
      <c r="H517" s="248">
        <v>1.3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147</v>
      </c>
      <c r="AU517" s="254" t="s">
        <v>83</v>
      </c>
      <c r="AV517" s="14" t="s">
        <v>83</v>
      </c>
      <c r="AW517" s="14" t="s">
        <v>35</v>
      </c>
      <c r="AX517" s="14" t="s">
        <v>73</v>
      </c>
      <c r="AY517" s="254" t="s">
        <v>137</v>
      </c>
    </row>
    <row r="518" s="14" customFormat="1">
      <c r="A518" s="14"/>
      <c r="B518" s="244"/>
      <c r="C518" s="245"/>
      <c r="D518" s="235" t="s">
        <v>147</v>
      </c>
      <c r="E518" s="246" t="s">
        <v>19</v>
      </c>
      <c r="F518" s="247" t="s">
        <v>486</v>
      </c>
      <c r="G518" s="245"/>
      <c r="H518" s="248">
        <v>1.2509999999999999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147</v>
      </c>
      <c r="AU518" s="254" t="s">
        <v>83</v>
      </c>
      <c r="AV518" s="14" t="s">
        <v>83</v>
      </c>
      <c r="AW518" s="14" t="s">
        <v>35</v>
      </c>
      <c r="AX518" s="14" t="s">
        <v>73</v>
      </c>
      <c r="AY518" s="254" t="s">
        <v>137</v>
      </c>
    </row>
    <row r="519" s="15" customFormat="1">
      <c r="A519" s="15"/>
      <c r="B519" s="265"/>
      <c r="C519" s="266"/>
      <c r="D519" s="235" t="s">
        <v>147</v>
      </c>
      <c r="E519" s="267" t="s">
        <v>19</v>
      </c>
      <c r="F519" s="268" t="s">
        <v>201</v>
      </c>
      <c r="G519" s="266"/>
      <c r="H519" s="269">
        <v>5.4760000000000009</v>
      </c>
      <c r="I519" s="270"/>
      <c r="J519" s="266"/>
      <c r="K519" s="266"/>
      <c r="L519" s="271"/>
      <c r="M519" s="272"/>
      <c r="N519" s="273"/>
      <c r="O519" s="273"/>
      <c r="P519" s="273"/>
      <c r="Q519" s="273"/>
      <c r="R519" s="273"/>
      <c r="S519" s="273"/>
      <c r="T519" s="274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5" t="s">
        <v>147</v>
      </c>
      <c r="AU519" s="275" t="s">
        <v>83</v>
      </c>
      <c r="AV519" s="15" t="s">
        <v>145</v>
      </c>
      <c r="AW519" s="15" t="s">
        <v>35</v>
      </c>
      <c r="AX519" s="15" t="s">
        <v>81</v>
      </c>
      <c r="AY519" s="275" t="s">
        <v>137</v>
      </c>
    </row>
    <row r="520" s="12" customFormat="1" ht="22.8" customHeight="1">
      <c r="A520" s="12"/>
      <c r="B520" s="204"/>
      <c r="C520" s="205"/>
      <c r="D520" s="206" t="s">
        <v>72</v>
      </c>
      <c r="E520" s="218" t="s">
        <v>190</v>
      </c>
      <c r="F520" s="218" t="s">
        <v>487</v>
      </c>
      <c r="G520" s="205"/>
      <c r="H520" s="205"/>
      <c r="I520" s="208"/>
      <c r="J520" s="219">
        <f>BK520</f>
        <v>0</v>
      </c>
      <c r="K520" s="205"/>
      <c r="L520" s="210"/>
      <c r="M520" s="211"/>
      <c r="N520" s="212"/>
      <c r="O520" s="212"/>
      <c r="P520" s="213">
        <f>SUM(P521:P908)</f>
        <v>0</v>
      </c>
      <c r="Q520" s="212"/>
      <c r="R520" s="213">
        <f>SUM(R521:R908)</f>
        <v>0.74989221000000006</v>
      </c>
      <c r="S520" s="212"/>
      <c r="T520" s="214">
        <f>SUM(T521:T908)</f>
        <v>98.899459999999991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15" t="s">
        <v>81</v>
      </c>
      <c r="AT520" s="216" t="s">
        <v>72</v>
      </c>
      <c r="AU520" s="216" t="s">
        <v>81</v>
      </c>
      <c r="AY520" s="215" t="s">
        <v>137</v>
      </c>
      <c r="BK520" s="217">
        <f>SUM(BK521:BK908)</f>
        <v>0</v>
      </c>
    </row>
    <row r="521" s="2" customFormat="1" ht="33" customHeight="1">
      <c r="A521" s="40"/>
      <c r="B521" s="41"/>
      <c r="C521" s="220" t="s">
        <v>488</v>
      </c>
      <c r="D521" s="220" t="s">
        <v>140</v>
      </c>
      <c r="E521" s="221" t="s">
        <v>489</v>
      </c>
      <c r="F521" s="222" t="s">
        <v>490</v>
      </c>
      <c r="G521" s="223" t="s">
        <v>143</v>
      </c>
      <c r="H521" s="224">
        <v>83.162999999999997</v>
      </c>
      <c r="I521" s="225"/>
      <c r="J521" s="226">
        <f>ROUND(I521*H521,2)</f>
        <v>0</v>
      </c>
      <c r="K521" s="222" t="s">
        <v>144</v>
      </c>
      <c r="L521" s="46"/>
      <c r="M521" s="227" t="s">
        <v>19</v>
      </c>
      <c r="N521" s="228" t="s">
        <v>44</v>
      </c>
      <c r="O521" s="86"/>
      <c r="P521" s="229">
        <f>O521*H521</f>
        <v>0</v>
      </c>
      <c r="Q521" s="229">
        <v>4.0000000000000003E-05</v>
      </c>
      <c r="R521" s="229">
        <f>Q521*H521</f>
        <v>0.0033265200000000003</v>
      </c>
      <c r="S521" s="229">
        <v>0</v>
      </c>
      <c r="T521" s="230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31" t="s">
        <v>145</v>
      </c>
      <c r="AT521" s="231" t="s">
        <v>140</v>
      </c>
      <c r="AU521" s="231" t="s">
        <v>83</v>
      </c>
      <c r="AY521" s="19" t="s">
        <v>137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9" t="s">
        <v>81</v>
      </c>
      <c r="BK521" s="232">
        <f>ROUND(I521*H521,2)</f>
        <v>0</v>
      </c>
      <c r="BL521" s="19" t="s">
        <v>145</v>
      </c>
      <c r="BM521" s="231" t="s">
        <v>491</v>
      </c>
    </row>
    <row r="522" s="14" customFormat="1">
      <c r="A522" s="14"/>
      <c r="B522" s="244"/>
      <c r="C522" s="245"/>
      <c r="D522" s="235" t="s">
        <v>147</v>
      </c>
      <c r="E522" s="246" t="s">
        <v>19</v>
      </c>
      <c r="F522" s="247" t="s">
        <v>492</v>
      </c>
      <c r="G522" s="245"/>
      <c r="H522" s="248">
        <v>11.613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147</v>
      </c>
      <c r="AU522" s="254" t="s">
        <v>83</v>
      </c>
      <c r="AV522" s="14" t="s">
        <v>83</v>
      </c>
      <c r="AW522" s="14" t="s">
        <v>35</v>
      </c>
      <c r="AX522" s="14" t="s">
        <v>73</v>
      </c>
      <c r="AY522" s="254" t="s">
        <v>137</v>
      </c>
    </row>
    <row r="523" s="14" customFormat="1">
      <c r="A523" s="14"/>
      <c r="B523" s="244"/>
      <c r="C523" s="245"/>
      <c r="D523" s="235" t="s">
        <v>147</v>
      </c>
      <c r="E523" s="246" t="s">
        <v>19</v>
      </c>
      <c r="F523" s="247" t="s">
        <v>271</v>
      </c>
      <c r="G523" s="245"/>
      <c r="H523" s="248">
        <v>34.75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147</v>
      </c>
      <c r="AU523" s="254" t="s">
        <v>83</v>
      </c>
      <c r="AV523" s="14" t="s">
        <v>83</v>
      </c>
      <c r="AW523" s="14" t="s">
        <v>35</v>
      </c>
      <c r="AX523" s="14" t="s">
        <v>73</v>
      </c>
      <c r="AY523" s="254" t="s">
        <v>137</v>
      </c>
    </row>
    <row r="524" s="14" customFormat="1">
      <c r="A524" s="14"/>
      <c r="B524" s="244"/>
      <c r="C524" s="245"/>
      <c r="D524" s="235" t="s">
        <v>147</v>
      </c>
      <c r="E524" s="246" t="s">
        <v>19</v>
      </c>
      <c r="F524" s="247" t="s">
        <v>287</v>
      </c>
      <c r="G524" s="245"/>
      <c r="H524" s="248">
        <v>17.649999999999999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147</v>
      </c>
      <c r="AU524" s="254" t="s">
        <v>83</v>
      </c>
      <c r="AV524" s="14" t="s">
        <v>83</v>
      </c>
      <c r="AW524" s="14" t="s">
        <v>35</v>
      </c>
      <c r="AX524" s="14" t="s">
        <v>73</v>
      </c>
      <c r="AY524" s="254" t="s">
        <v>137</v>
      </c>
    </row>
    <row r="525" s="14" customFormat="1">
      <c r="A525" s="14"/>
      <c r="B525" s="244"/>
      <c r="C525" s="245"/>
      <c r="D525" s="235" t="s">
        <v>147</v>
      </c>
      <c r="E525" s="246" t="s">
        <v>19</v>
      </c>
      <c r="F525" s="247" t="s">
        <v>288</v>
      </c>
      <c r="G525" s="245"/>
      <c r="H525" s="248">
        <v>19.149999999999999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147</v>
      </c>
      <c r="AU525" s="254" t="s">
        <v>83</v>
      </c>
      <c r="AV525" s="14" t="s">
        <v>83</v>
      </c>
      <c r="AW525" s="14" t="s">
        <v>35</v>
      </c>
      <c r="AX525" s="14" t="s">
        <v>73</v>
      </c>
      <c r="AY525" s="254" t="s">
        <v>137</v>
      </c>
    </row>
    <row r="526" s="15" customFormat="1">
      <c r="A526" s="15"/>
      <c r="B526" s="265"/>
      <c r="C526" s="266"/>
      <c r="D526" s="235" t="s">
        <v>147</v>
      </c>
      <c r="E526" s="267" t="s">
        <v>19</v>
      </c>
      <c r="F526" s="268" t="s">
        <v>201</v>
      </c>
      <c r="G526" s="266"/>
      <c r="H526" s="269">
        <v>83.163000000000011</v>
      </c>
      <c r="I526" s="270"/>
      <c r="J526" s="266"/>
      <c r="K526" s="266"/>
      <c r="L526" s="271"/>
      <c r="M526" s="272"/>
      <c r="N526" s="273"/>
      <c r="O526" s="273"/>
      <c r="P526" s="273"/>
      <c r="Q526" s="273"/>
      <c r="R526" s="273"/>
      <c r="S526" s="273"/>
      <c r="T526" s="27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5" t="s">
        <v>147</v>
      </c>
      <c r="AU526" s="275" t="s">
        <v>83</v>
      </c>
      <c r="AV526" s="15" t="s">
        <v>145</v>
      </c>
      <c r="AW526" s="15" t="s">
        <v>35</v>
      </c>
      <c r="AX526" s="15" t="s">
        <v>81</v>
      </c>
      <c r="AY526" s="275" t="s">
        <v>137</v>
      </c>
    </row>
    <row r="527" s="2" customFormat="1" ht="33" customHeight="1">
      <c r="A527" s="40"/>
      <c r="B527" s="41"/>
      <c r="C527" s="220" t="s">
        <v>493</v>
      </c>
      <c r="D527" s="220" t="s">
        <v>140</v>
      </c>
      <c r="E527" s="221" t="s">
        <v>494</v>
      </c>
      <c r="F527" s="222" t="s">
        <v>495</v>
      </c>
      <c r="G527" s="223" t="s">
        <v>152</v>
      </c>
      <c r="H527" s="224">
        <v>4</v>
      </c>
      <c r="I527" s="225"/>
      <c r="J527" s="226">
        <f>ROUND(I527*H527,2)</f>
        <v>0</v>
      </c>
      <c r="K527" s="222" t="s">
        <v>144</v>
      </c>
      <c r="L527" s="46"/>
      <c r="M527" s="227" t="s">
        <v>19</v>
      </c>
      <c r="N527" s="228" t="s">
        <v>44</v>
      </c>
      <c r="O527" s="86"/>
      <c r="P527" s="229">
        <f>O527*H527</f>
        <v>0</v>
      </c>
      <c r="Q527" s="229">
        <v>0.0046800000000000001</v>
      </c>
      <c r="R527" s="229">
        <f>Q527*H527</f>
        <v>0.018720000000000001</v>
      </c>
      <c r="S527" s="229">
        <v>0</v>
      </c>
      <c r="T527" s="230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1" t="s">
        <v>145</v>
      </c>
      <c r="AT527" s="231" t="s">
        <v>140</v>
      </c>
      <c r="AU527" s="231" t="s">
        <v>83</v>
      </c>
      <c r="AY527" s="19" t="s">
        <v>137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9" t="s">
        <v>81</v>
      </c>
      <c r="BK527" s="232">
        <f>ROUND(I527*H527,2)</f>
        <v>0</v>
      </c>
      <c r="BL527" s="19" t="s">
        <v>145</v>
      </c>
      <c r="BM527" s="231" t="s">
        <v>496</v>
      </c>
    </row>
    <row r="528" s="13" customFormat="1">
      <c r="A528" s="13"/>
      <c r="B528" s="233"/>
      <c r="C528" s="234"/>
      <c r="D528" s="235" t="s">
        <v>147</v>
      </c>
      <c r="E528" s="236" t="s">
        <v>19</v>
      </c>
      <c r="F528" s="237" t="s">
        <v>497</v>
      </c>
      <c r="G528" s="234"/>
      <c r="H528" s="236" t="s">
        <v>19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147</v>
      </c>
      <c r="AU528" s="243" t="s">
        <v>83</v>
      </c>
      <c r="AV528" s="13" t="s">
        <v>81</v>
      </c>
      <c r="AW528" s="13" t="s">
        <v>35</v>
      </c>
      <c r="AX528" s="13" t="s">
        <v>73</v>
      </c>
      <c r="AY528" s="243" t="s">
        <v>137</v>
      </c>
    </row>
    <row r="529" s="14" customFormat="1">
      <c r="A529" s="14"/>
      <c r="B529" s="244"/>
      <c r="C529" s="245"/>
      <c r="D529" s="235" t="s">
        <v>147</v>
      </c>
      <c r="E529" s="246" t="s">
        <v>19</v>
      </c>
      <c r="F529" s="247" t="s">
        <v>498</v>
      </c>
      <c r="G529" s="245"/>
      <c r="H529" s="248">
        <v>4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147</v>
      </c>
      <c r="AU529" s="254" t="s">
        <v>83</v>
      </c>
      <c r="AV529" s="14" t="s">
        <v>83</v>
      </c>
      <c r="AW529" s="14" t="s">
        <v>35</v>
      </c>
      <c r="AX529" s="14" t="s">
        <v>81</v>
      </c>
      <c r="AY529" s="254" t="s">
        <v>137</v>
      </c>
    </row>
    <row r="530" s="2" customFormat="1" ht="21.75" customHeight="1">
      <c r="A530" s="40"/>
      <c r="B530" s="41"/>
      <c r="C530" s="255" t="s">
        <v>499</v>
      </c>
      <c r="D530" s="255" t="s">
        <v>157</v>
      </c>
      <c r="E530" s="256" t="s">
        <v>500</v>
      </c>
      <c r="F530" s="257" t="s">
        <v>501</v>
      </c>
      <c r="G530" s="258" t="s">
        <v>212</v>
      </c>
      <c r="H530" s="259">
        <v>8</v>
      </c>
      <c r="I530" s="260"/>
      <c r="J530" s="261">
        <f>ROUND(I530*H530,2)</f>
        <v>0</v>
      </c>
      <c r="K530" s="257" t="s">
        <v>390</v>
      </c>
      <c r="L530" s="262"/>
      <c r="M530" s="263" t="s">
        <v>19</v>
      </c>
      <c r="N530" s="264" t="s">
        <v>44</v>
      </c>
      <c r="O530" s="86"/>
      <c r="P530" s="229">
        <f>O530*H530</f>
        <v>0</v>
      </c>
      <c r="Q530" s="229">
        <v>0.00069999999999999999</v>
      </c>
      <c r="R530" s="229">
        <f>Q530*H530</f>
        <v>0.0055999999999999999</v>
      </c>
      <c r="S530" s="229">
        <v>0</v>
      </c>
      <c r="T530" s="230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31" t="s">
        <v>160</v>
      </c>
      <c r="AT530" s="231" t="s">
        <v>157</v>
      </c>
      <c r="AU530" s="231" t="s">
        <v>83</v>
      </c>
      <c r="AY530" s="19" t="s">
        <v>137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9" t="s">
        <v>81</v>
      </c>
      <c r="BK530" s="232">
        <f>ROUND(I530*H530,2)</f>
        <v>0</v>
      </c>
      <c r="BL530" s="19" t="s">
        <v>145</v>
      </c>
      <c r="BM530" s="231" t="s">
        <v>502</v>
      </c>
    </row>
    <row r="531" s="13" customFormat="1">
      <c r="A531" s="13"/>
      <c r="B531" s="233"/>
      <c r="C531" s="234"/>
      <c r="D531" s="235" t="s">
        <v>147</v>
      </c>
      <c r="E531" s="236" t="s">
        <v>19</v>
      </c>
      <c r="F531" s="237" t="s">
        <v>497</v>
      </c>
      <c r="G531" s="234"/>
      <c r="H531" s="236" t="s">
        <v>19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147</v>
      </c>
      <c r="AU531" s="243" t="s">
        <v>83</v>
      </c>
      <c r="AV531" s="13" t="s">
        <v>81</v>
      </c>
      <c r="AW531" s="13" t="s">
        <v>35</v>
      </c>
      <c r="AX531" s="13" t="s">
        <v>73</v>
      </c>
      <c r="AY531" s="243" t="s">
        <v>137</v>
      </c>
    </row>
    <row r="532" s="14" customFormat="1">
      <c r="A532" s="14"/>
      <c r="B532" s="244"/>
      <c r="C532" s="245"/>
      <c r="D532" s="235" t="s">
        <v>147</v>
      </c>
      <c r="E532" s="246" t="s">
        <v>19</v>
      </c>
      <c r="F532" s="247" t="s">
        <v>503</v>
      </c>
      <c r="G532" s="245"/>
      <c r="H532" s="248">
        <v>8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147</v>
      </c>
      <c r="AU532" s="254" t="s">
        <v>83</v>
      </c>
      <c r="AV532" s="14" t="s">
        <v>83</v>
      </c>
      <c r="AW532" s="14" t="s">
        <v>35</v>
      </c>
      <c r="AX532" s="14" t="s">
        <v>81</v>
      </c>
      <c r="AY532" s="254" t="s">
        <v>137</v>
      </c>
    </row>
    <row r="533" s="2" customFormat="1" ht="33" customHeight="1">
      <c r="A533" s="40"/>
      <c r="B533" s="41"/>
      <c r="C533" s="220" t="s">
        <v>504</v>
      </c>
      <c r="D533" s="220" t="s">
        <v>140</v>
      </c>
      <c r="E533" s="221" t="s">
        <v>505</v>
      </c>
      <c r="F533" s="222" t="s">
        <v>506</v>
      </c>
      <c r="G533" s="223" t="s">
        <v>212</v>
      </c>
      <c r="H533" s="224">
        <v>1.5</v>
      </c>
      <c r="I533" s="225"/>
      <c r="J533" s="226">
        <f>ROUND(I533*H533,2)</f>
        <v>0</v>
      </c>
      <c r="K533" s="222" t="s">
        <v>144</v>
      </c>
      <c r="L533" s="46"/>
      <c r="M533" s="227" t="s">
        <v>19</v>
      </c>
      <c r="N533" s="228" t="s">
        <v>44</v>
      </c>
      <c r="O533" s="86"/>
      <c r="P533" s="229">
        <f>O533*H533</f>
        <v>0</v>
      </c>
      <c r="Q533" s="229">
        <v>4.0000000000000003E-05</v>
      </c>
      <c r="R533" s="229">
        <f>Q533*H533</f>
        <v>6.0000000000000008E-05</v>
      </c>
      <c r="S533" s="229">
        <v>0.001</v>
      </c>
      <c r="T533" s="230">
        <f>S533*H533</f>
        <v>0.0015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31" t="s">
        <v>145</v>
      </c>
      <c r="AT533" s="231" t="s">
        <v>140</v>
      </c>
      <c r="AU533" s="231" t="s">
        <v>83</v>
      </c>
      <c r="AY533" s="19" t="s">
        <v>137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9" t="s">
        <v>81</v>
      </c>
      <c r="BK533" s="232">
        <f>ROUND(I533*H533,2)</f>
        <v>0</v>
      </c>
      <c r="BL533" s="19" t="s">
        <v>145</v>
      </c>
      <c r="BM533" s="231" t="s">
        <v>507</v>
      </c>
    </row>
    <row r="534" s="13" customFormat="1">
      <c r="A534" s="13"/>
      <c r="B534" s="233"/>
      <c r="C534" s="234"/>
      <c r="D534" s="235" t="s">
        <v>147</v>
      </c>
      <c r="E534" s="236" t="s">
        <v>19</v>
      </c>
      <c r="F534" s="237" t="s">
        <v>508</v>
      </c>
      <c r="G534" s="234"/>
      <c r="H534" s="236" t="s">
        <v>19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147</v>
      </c>
      <c r="AU534" s="243" t="s">
        <v>83</v>
      </c>
      <c r="AV534" s="13" t="s">
        <v>81</v>
      </c>
      <c r="AW534" s="13" t="s">
        <v>35</v>
      </c>
      <c r="AX534" s="13" t="s">
        <v>73</v>
      </c>
      <c r="AY534" s="243" t="s">
        <v>137</v>
      </c>
    </row>
    <row r="535" s="14" customFormat="1">
      <c r="A535" s="14"/>
      <c r="B535" s="244"/>
      <c r="C535" s="245"/>
      <c r="D535" s="235" t="s">
        <v>147</v>
      </c>
      <c r="E535" s="246" t="s">
        <v>19</v>
      </c>
      <c r="F535" s="247" t="s">
        <v>509</v>
      </c>
      <c r="G535" s="245"/>
      <c r="H535" s="248">
        <v>1.5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147</v>
      </c>
      <c r="AU535" s="254" t="s">
        <v>83</v>
      </c>
      <c r="AV535" s="14" t="s">
        <v>83</v>
      </c>
      <c r="AW535" s="14" t="s">
        <v>35</v>
      </c>
      <c r="AX535" s="14" t="s">
        <v>81</v>
      </c>
      <c r="AY535" s="254" t="s">
        <v>137</v>
      </c>
    </row>
    <row r="536" s="2" customFormat="1" ht="16.5" customHeight="1">
      <c r="A536" s="40"/>
      <c r="B536" s="41"/>
      <c r="C536" s="255" t="s">
        <v>510</v>
      </c>
      <c r="D536" s="255" t="s">
        <v>157</v>
      </c>
      <c r="E536" s="256" t="s">
        <v>511</v>
      </c>
      <c r="F536" s="257" t="s">
        <v>512</v>
      </c>
      <c r="G536" s="258" t="s">
        <v>152</v>
      </c>
      <c r="H536" s="259">
        <v>1</v>
      </c>
      <c r="I536" s="260"/>
      <c r="J536" s="261">
        <f>ROUND(I536*H536,2)</f>
        <v>0</v>
      </c>
      <c r="K536" s="257" t="s">
        <v>513</v>
      </c>
      <c r="L536" s="262"/>
      <c r="M536" s="263" t="s">
        <v>19</v>
      </c>
      <c r="N536" s="264" t="s">
        <v>44</v>
      </c>
      <c r="O536" s="86"/>
      <c r="P536" s="229">
        <f>O536*H536</f>
        <v>0</v>
      </c>
      <c r="Q536" s="229">
        <v>0.0026099999999999999</v>
      </c>
      <c r="R536" s="229">
        <f>Q536*H536</f>
        <v>0.0026099999999999999</v>
      </c>
      <c r="S536" s="229">
        <v>0</v>
      </c>
      <c r="T536" s="230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31" t="s">
        <v>353</v>
      </c>
      <c r="AT536" s="231" t="s">
        <v>157</v>
      </c>
      <c r="AU536" s="231" t="s">
        <v>83</v>
      </c>
      <c r="AY536" s="19" t="s">
        <v>137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9" t="s">
        <v>81</v>
      </c>
      <c r="BK536" s="232">
        <f>ROUND(I536*H536,2)</f>
        <v>0</v>
      </c>
      <c r="BL536" s="19" t="s">
        <v>239</v>
      </c>
      <c r="BM536" s="231" t="s">
        <v>514</v>
      </c>
    </row>
    <row r="537" s="13" customFormat="1">
      <c r="A537" s="13"/>
      <c r="B537" s="233"/>
      <c r="C537" s="234"/>
      <c r="D537" s="235" t="s">
        <v>147</v>
      </c>
      <c r="E537" s="236" t="s">
        <v>19</v>
      </c>
      <c r="F537" s="237" t="s">
        <v>508</v>
      </c>
      <c r="G537" s="234"/>
      <c r="H537" s="236" t="s">
        <v>19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147</v>
      </c>
      <c r="AU537" s="243" t="s">
        <v>83</v>
      </c>
      <c r="AV537" s="13" t="s">
        <v>81</v>
      </c>
      <c r="AW537" s="13" t="s">
        <v>35</v>
      </c>
      <c r="AX537" s="13" t="s">
        <v>73</v>
      </c>
      <c r="AY537" s="243" t="s">
        <v>137</v>
      </c>
    </row>
    <row r="538" s="14" customFormat="1">
      <c r="A538" s="14"/>
      <c r="B538" s="244"/>
      <c r="C538" s="245"/>
      <c r="D538" s="235" t="s">
        <v>147</v>
      </c>
      <c r="E538" s="246" t="s">
        <v>19</v>
      </c>
      <c r="F538" s="247" t="s">
        <v>340</v>
      </c>
      <c r="G538" s="245"/>
      <c r="H538" s="248">
        <v>1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147</v>
      </c>
      <c r="AU538" s="254" t="s">
        <v>83</v>
      </c>
      <c r="AV538" s="14" t="s">
        <v>83</v>
      </c>
      <c r="AW538" s="14" t="s">
        <v>35</v>
      </c>
      <c r="AX538" s="14" t="s">
        <v>81</v>
      </c>
      <c r="AY538" s="254" t="s">
        <v>137</v>
      </c>
    </row>
    <row r="539" s="2" customFormat="1" ht="21.75" customHeight="1">
      <c r="A539" s="40"/>
      <c r="B539" s="41"/>
      <c r="C539" s="255" t="s">
        <v>515</v>
      </c>
      <c r="D539" s="255" t="s">
        <v>157</v>
      </c>
      <c r="E539" s="256" t="s">
        <v>516</v>
      </c>
      <c r="F539" s="257" t="s">
        <v>517</v>
      </c>
      <c r="G539" s="258" t="s">
        <v>518</v>
      </c>
      <c r="H539" s="259">
        <v>0.012</v>
      </c>
      <c r="I539" s="260"/>
      <c r="J539" s="261">
        <f>ROUND(I539*H539,2)</f>
        <v>0</v>
      </c>
      <c r="K539" s="257" t="s">
        <v>513</v>
      </c>
      <c r="L539" s="262"/>
      <c r="M539" s="263" t="s">
        <v>19</v>
      </c>
      <c r="N539" s="264" t="s">
        <v>44</v>
      </c>
      <c r="O539" s="86"/>
      <c r="P539" s="229">
        <f>O539*H539</f>
        <v>0</v>
      </c>
      <c r="Q539" s="229">
        <v>0.033300000000000003</v>
      </c>
      <c r="R539" s="229">
        <f>Q539*H539</f>
        <v>0.00039960000000000006</v>
      </c>
      <c r="S539" s="229">
        <v>0</v>
      </c>
      <c r="T539" s="230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31" t="s">
        <v>353</v>
      </c>
      <c r="AT539" s="231" t="s">
        <v>157</v>
      </c>
      <c r="AU539" s="231" t="s">
        <v>83</v>
      </c>
      <c r="AY539" s="19" t="s">
        <v>137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9" t="s">
        <v>81</v>
      </c>
      <c r="BK539" s="232">
        <f>ROUND(I539*H539,2)</f>
        <v>0</v>
      </c>
      <c r="BL539" s="19" t="s">
        <v>239</v>
      </c>
      <c r="BM539" s="231" t="s">
        <v>519</v>
      </c>
    </row>
    <row r="540" s="13" customFormat="1">
      <c r="A540" s="13"/>
      <c r="B540" s="233"/>
      <c r="C540" s="234"/>
      <c r="D540" s="235" t="s">
        <v>147</v>
      </c>
      <c r="E540" s="236" t="s">
        <v>19</v>
      </c>
      <c r="F540" s="237" t="s">
        <v>508</v>
      </c>
      <c r="G540" s="234"/>
      <c r="H540" s="236" t="s">
        <v>19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147</v>
      </c>
      <c r="AU540" s="243" t="s">
        <v>83</v>
      </c>
      <c r="AV540" s="13" t="s">
        <v>81</v>
      </c>
      <c r="AW540" s="13" t="s">
        <v>35</v>
      </c>
      <c r="AX540" s="13" t="s">
        <v>73</v>
      </c>
      <c r="AY540" s="243" t="s">
        <v>137</v>
      </c>
    </row>
    <row r="541" s="14" customFormat="1">
      <c r="A541" s="14"/>
      <c r="B541" s="244"/>
      <c r="C541" s="245"/>
      <c r="D541" s="235" t="s">
        <v>147</v>
      </c>
      <c r="E541" s="246" t="s">
        <v>19</v>
      </c>
      <c r="F541" s="247" t="s">
        <v>520</v>
      </c>
      <c r="G541" s="245"/>
      <c r="H541" s="248">
        <v>0.012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147</v>
      </c>
      <c r="AU541" s="254" t="s">
        <v>83</v>
      </c>
      <c r="AV541" s="14" t="s">
        <v>83</v>
      </c>
      <c r="AW541" s="14" t="s">
        <v>35</v>
      </c>
      <c r="AX541" s="14" t="s">
        <v>81</v>
      </c>
      <c r="AY541" s="254" t="s">
        <v>137</v>
      </c>
    </row>
    <row r="542" s="2" customFormat="1" ht="16.5" customHeight="1">
      <c r="A542" s="40"/>
      <c r="B542" s="41"/>
      <c r="C542" s="255" t="s">
        <v>521</v>
      </c>
      <c r="D542" s="255" t="s">
        <v>157</v>
      </c>
      <c r="E542" s="256" t="s">
        <v>522</v>
      </c>
      <c r="F542" s="257" t="s">
        <v>523</v>
      </c>
      <c r="G542" s="258" t="s">
        <v>518</v>
      </c>
      <c r="H542" s="259">
        <v>0.012</v>
      </c>
      <c r="I542" s="260"/>
      <c r="J542" s="261">
        <f>ROUND(I542*H542,2)</f>
        <v>0</v>
      </c>
      <c r="K542" s="257" t="s">
        <v>513</v>
      </c>
      <c r="L542" s="262"/>
      <c r="M542" s="263" t="s">
        <v>19</v>
      </c>
      <c r="N542" s="264" t="s">
        <v>44</v>
      </c>
      <c r="O542" s="86"/>
      <c r="P542" s="229">
        <f>O542*H542</f>
        <v>0</v>
      </c>
      <c r="Q542" s="229">
        <v>0.0172</v>
      </c>
      <c r="R542" s="229">
        <f>Q542*H542</f>
        <v>0.0002064</v>
      </c>
      <c r="S542" s="229">
        <v>0</v>
      </c>
      <c r="T542" s="230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31" t="s">
        <v>353</v>
      </c>
      <c r="AT542" s="231" t="s">
        <v>157</v>
      </c>
      <c r="AU542" s="231" t="s">
        <v>83</v>
      </c>
      <c r="AY542" s="19" t="s">
        <v>137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9" t="s">
        <v>81</v>
      </c>
      <c r="BK542" s="232">
        <f>ROUND(I542*H542,2)</f>
        <v>0</v>
      </c>
      <c r="BL542" s="19" t="s">
        <v>239</v>
      </c>
      <c r="BM542" s="231" t="s">
        <v>524</v>
      </c>
    </row>
    <row r="543" s="13" customFormat="1">
      <c r="A543" s="13"/>
      <c r="B543" s="233"/>
      <c r="C543" s="234"/>
      <c r="D543" s="235" t="s">
        <v>147</v>
      </c>
      <c r="E543" s="236" t="s">
        <v>19</v>
      </c>
      <c r="F543" s="237" t="s">
        <v>508</v>
      </c>
      <c r="G543" s="234"/>
      <c r="H543" s="236" t="s">
        <v>19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147</v>
      </c>
      <c r="AU543" s="243" t="s">
        <v>83</v>
      </c>
      <c r="AV543" s="13" t="s">
        <v>81</v>
      </c>
      <c r="AW543" s="13" t="s">
        <v>35</v>
      </c>
      <c r="AX543" s="13" t="s">
        <v>73</v>
      </c>
      <c r="AY543" s="243" t="s">
        <v>137</v>
      </c>
    </row>
    <row r="544" s="14" customFormat="1">
      <c r="A544" s="14"/>
      <c r="B544" s="244"/>
      <c r="C544" s="245"/>
      <c r="D544" s="235" t="s">
        <v>147</v>
      </c>
      <c r="E544" s="246" t="s">
        <v>19</v>
      </c>
      <c r="F544" s="247" t="s">
        <v>525</v>
      </c>
      <c r="G544" s="245"/>
      <c r="H544" s="248">
        <v>0.012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147</v>
      </c>
      <c r="AU544" s="254" t="s">
        <v>83</v>
      </c>
      <c r="AV544" s="14" t="s">
        <v>83</v>
      </c>
      <c r="AW544" s="14" t="s">
        <v>35</v>
      </c>
      <c r="AX544" s="14" t="s">
        <v>81</v>
      </c>
      <c r="AY544" s="254" t="s">
        <v>137</v>
      </c>
    </row>
    <row r="545" s="2" customFormat="1" ht="16.5" customHeight="1">
      <c r="A545" s="40"/>
      <c r="B545" s="41"/>
      <c r="C545" s="220" t="s">
        <v>526</v>
      </c>
      <c r="D545" s="220" t="s">
        <v>140</v>
      </c>
      <c r="E545" s="221" t="s">
        <v>527</v>
      </c>
      <c r="F545" s="222" t="s">
        <v>528</v>
      </c>
      <c r="G545" s="223" t="s">
        <v>164</v>
      </c>
      <c r="H545" s="224">
        <v>0.20000000000000001</v>
      </c>
      <c r="I545" s="225"/>
      <c r="J545" s="226">
        <f>ROUND(I545*H545,2)</f>
        <v>0</v>
      </c>
      <c r="K545" s="222" t="s">
        <v>144</v>
      </c>
      <c r="L545" s="46"/>
      <c r="M545" s="227" t="s">
        <v>19</v>
      </c>
      <c r="N545" s="228" t="s">
        <v>44</v>
      </c>
      <c r="O545" s="86"/>
      <c r="P545" s="229">
        <f>O545*H545</f>
        <v>0</v>
      </c>
      <c r="Q545" s="229">
        <v>0</v>
      </c>
      <c r="R545" s="229">
        <f>Q545*H545</f>
        <v>0</v>
      </c>
      <c r="S545" s="229">
        <v>2</v>
      </c>
      <c r="T545" s="230">
        <f>S545*H545</f>
        <v>0.40000000000000002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31" t="s">
        <v>145</v>
      </c>
      <c r="AT545" s="231" t="s">
        <v>140</v>
      </c>
      <c r="AU545" s="231" t="s">
        <v>83</v>
      </c>
      <c r="AY545" s="19" t="s">
        <v>137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9" t="s">
        <v>81</v>
      </c>
      <c r="BK545" s="232">
        <f>ROUND(I545*H545,2)</f>
        <v>0</v>
      </c>
      <c r="BL545" s="19" t="s">
        <v>145</v>
      </c>
      <c r="BM545" s="231" t="s">
        <v>529</v>
      </c>
    </row>
    <row r="546" s="13" customFormat="1">
      <c r="A546" s="13"/>
      <c r="B546" s="233"/>
      <c r="C546" s="234"/>
      <c r="D546" s="235" t="s">
        <v>147</v>
      </c>
      <c r="E546" s="236" t="s">
        <v>19</v>
      </c>
      <c r="F546" s="237" t="s">
        <v>530</v>
      </c>
      <c r="G546" s="234"/>
      <c r="H546" s="236" t="s">
        <v>19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147</v>
      </c>
      <c r="AU546" s="243" t="s">
        <v>83</v>
      </c>
      <c r="AV546" s="13" t="s">
        <v>81</v>
      </c>
      <c r="AW546" s="13" t="s">
        <v>35</v>
      </c>
      <c r="AX546" s="13" t="s">
        <v>73</v>
      </c>
      <c r="AY546" s="243" t="s">
        <v>137</v>
      </c>
    </row>
    <row r="547" s="14" customFormat="1">
      <c r="A547" s="14"/>
      <c r="B547" s="244"/>
      <c r="C547" s="245"/>
      <c r="D547" s="235" t="s">
        <v>147</v>
      </c>
      <c r="E547" s="246" t="s">
        <v>19</v>
      </c>
      <c r="F547" s="247" t="s">
        <v>531</v>
      </c>
      <c r="G547" s="245"/>
      <c r="H547" s="248">
        <v>0.20000000000000001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147</v>
      </c>
      <c r="AU547" s="254" t="s">
        <v>83</v>
      </c>
      <c r="AV547" s="14" t="s">
        <v>83</v>
      </c>
      <c r="AW547" s="14" t="s">
        <v>35</v>
      </c>
      <c r="AX547" s="14" t="s">
        <v>81</v>
      </c>
      <c r="AY547" s="254" t="s">
        <v>137</v>
      </c>
    </row>
    <row r="548" s="2" customFormat="1" ht="33" customHeight="1">
      <c r="A548" s="40"/>
      <c r="B548" s="41"/>
      <c r="C548" s="220" t="s">
        <v>532</v>
      </c>
      <c r="D548" s="220" t="s">
        <v>140</v>
      </c>
      <c r="E548" s="221" t="s">
        <v>533</v>
      </c>
      <c r="F548" s="222" t="s">
        <v>534</v>
      </c>
      <c r="G548" s="223" t="s">
        <v>143</v>
      </c>
      <c r="H548" s="224">
        <v>37.869999999999997</v>
      </c>
      <c r="I548" s="225"/>
      <c r="J548" s="226">
        <f>ROUND(I548*H548,2)</f>
        <v>0</v>
      </c>
      <c r="K548" s="222" t="s">
        <v>144</v>
      </c>
      <c r="L548" s="46"/>
      <c r="M548" s="227" t="s">
        <v>19</v>
      </c>
      <c r="N548" s="228" t="s">
        <v>44</v>
      </c>
      <c r="O548" s="86"/>
      <c r="P548" s="229">
        <f>O548*H548</f>
        <v>0</v>
      </c>
      <c r="Q548" s="229">
        <v>0</v>
      </c>
      <c r="R548" s="229">
        <f>Q548*H548</f>
        <v>0</v>
      </c>
      <c r="S548" s="229">
        <v>0.13100000000000001</v>
      </c>
      <c r="T548" s="230">
        <f>S548*H548</f>
        <v>4.9609699999999997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31" t="s">
        <v>145</v>
      </c>
      <c r="AT548" s="231" t="s">
        <v>140</v>
      </c>
      <c r="AU548" s="231" t="s">
        <v>83</v>
      </c>
      <c r="AY548" s="19" t="s">
        <v>137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9" t="s">
        <v>81</v>
      </c>
      <c r="BK548" s="232">
        <f>ROUND(I548*H548,2)</f>
        <v>0</v>
      </c>
      <c r="BL548" s="19" t="s">
        <v>145</v>
      </c>
      <c r="BM548" s="231" t="s">
        <v>535</v>
      </c>
    </row>
    <row r="549" s="14" customFormat="1">
      <c r="A549" s="14"/>
      <c r="B549" s="244"/>
      <c r="C549" s="245"/>
      <c r="D549" s="235" t="s">
        <v>147</v>
      </c>
      <c r="E549" s="246" t="s">
        <v>19</v>
      </c>
      <c r="F549" s="247" t="s">
        <v>536</v>
      </c>
      <c r="G549" s="245"/>
      <c r="H549" s="248">
        <v>6.6379999999999999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147</v>
      </c>
      <c r="AU549" s="254" t="s">
        <v>83</v>
      </c>
      <c r="AV549" s="14" t="s">
        <v>83</v>
      </c>
      <c r="AW549" s="14" t="s">
        <v>35</v>
      </c>
      <c r="AX549" s="14" t="s">
        <v>73</v>
      </c>
      <c r="AY549" s="254" t="s">
        <v>137</v>
      </c>
    </row>
    <row r="550" s="14" customFormat="1">
      <c r="A550" s="14"/>
      <c r="B550" s="244"/>
      <c r="C550" s="245"/>
      <c r="D550" s="235" t="s">
        <v>147</v>
      </c>
      <c r="E550" s="246" t="s">
        <v>19</v>
      </c>
      <c r="F550" s="247" t="s">
        <v>537</v>
      </c>
      <c r="G550" s="245"/>
      <c r="H550" s="248">
        <v>16.352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147</v>
      </c>
      <c r="AU550" s="254" t="s">
        <v>83</v>
      </c>
      <c r="AV550" s="14" t="s">
        <v>83</v>
      </c>
      <c r="AW550" s="14" t="s">
        <v>35</v>
      </c>
      <c r="AX550" s="14" t="s">
        <v>73</v>
      </c>
      <c r="AY550" s="254" t="s">
        <v>137</v>
      </c>
    </row>
    <row r="551" s="14" customFormat="1">
      <c r="A551" s="14"/>
      <c r="B551" s="244"/>
      <c r="C551" s="245"/>
      <c r="D551" s="235" t="s">
        <v>147</v>
      </c>
      <c r="E551" s="246" t="s">
        <v>19</v>
      </c>
      <c r="F551" s="247" t="s">
        <v>538</v>
      </c>
      <c r="G551" s="245"/>
      <c r="H551" s="248">
        <v>3.1200000000000001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147</v>
      </c>
      <c r="AU551" s="254" t="s">
        <v>83</v>
      </c>
      <c r="AV551" s="14" t="s">
        <v>83</v>
      </c>
      <c r="AW551" s="14" t="s">
        <v>35</v>
      </c>
      <c r="AX551" s="14" t="s">
        <v>73</v>
      </c>
      <c r="AY551" s="254" t="s">
        <v>137</v>
      </c>
    </row>
    <row r="552" s="14" customFormat="1">
      <c r="A552" s="14"/>
      <c r="B552" s="244"/>
      <c r="C552" s="245"/>
      <c r="D552" s="235" t="s">
        <v>147</v>
      </c>
      <c r="E552" s="246" t="s">
        <v>19</v>
      </c>
      <c r="F552" s="247" t="s">
        <v>539</v>
      </c>
      <c r="G552" s="245"/>
      <c r="H552" s="248">
        <v>17.420999999999999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147</v>
      </c>
      <c r="AU552" s="254" t="s">
        <v>83</v>
      </c>
      <c r="AV552" s="14" t="s">
        <v>83</v>
      </c>
      <c r="AW552" s="14" t="s">
        <v>35</v>
      </c>
      <c r="AX552" s="14" t="s">
        <v>73</v>
      </c>
      <c r="AY552" s="254" t="s">
        <v>137</v>
      </c>
    </row>
    <row r="553" s="14" customFormat="1">
      <c r="A553" s="14"/>
      <c r="B553" s="244"/>
      <c r="C553" s="245"/>
      <c r="D553" s="235" t="s">
        <v>147</v>
      </c>
      <c r="E553" s="246" t="s">
        <v>19</v>
      </c>
      <c r="F553" s="247" t="s">
        <v>540</v>
      </c>
      <c r="G553" s="245"/>
      <c r="H553" s="248">
        <v>2.52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147</v>
      </c>
      <c r="AU553" s="254" t="s">
        <v>83</v>
      </c>
      <c r="AV553" s="14" t="s">
        <v>83</v>
      </c>
      <c r="AW553" s="14" t="s">
        <v>35</v>
      </c>
      <c r="AX553" s="14" t="s">
        <v>73</v>
      </c>
      <c r="AY553" s="254" t="s">
        <v>137</v>
      </c>
    </row>
    <row r="554" s="14" customFormat="1">
      <c r="A554" s="14"/>
      <c r="B554" s="244"/>
      <c r="C554" s="245"/>
      <c r="D554" s="235" t="s">
        <v>147</v>
      </c>
      <c r="E554" s="246" t="s">
        <v>19</v>
      </c>
      <c r="F554" s="247" t="s">
        <v>541</v>
      </c>
      <c r="G554" s="245"/>
      <c r="H554" s="248">
        <v>-3.5459999999999998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147</v>
      </c>
      <c r="AU554" s="254" t="s">
        <v>83</v>
      </c>
      <c r="AV554" s="14" t="s">
        <v>83</v>
      </c>
      <c r="AW554" s="14" t="s">
        <v>35</v>
      </c>
      <c r="AX554" s="14" t="s">
        <v>73</v>
      </c>
      <c r="AY554" s="254" t="s">
        <v>137</v>
      </c>
    </row>
    <row r="555" s="14" customFormat="1">
      <c r="A555" s="14"/>
      <c r="B555" s="244"/>
      <c r="C555" s="245"/>
      <c r="D555" s="235" t="s">
        <v>147</v>
      </c>
      <c r="E555" s="246" t="s">
        <v>19</v>
      </c>
      <c r="F555" s="247" t="s">
        <v>542</v>
      </c>
      <c r="G555" s="245"/>
      <c r="H555" s="248">
        <v>-3.1520000000000001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147</v>
      </c>
      <c r="AU555" s="254" t="s">
        <v>83</v>
      </c>
      <c r="AV555" s="14" t="s">
        <v>83</v>
      </c>
      <c r="AW555" s="14" t="s">
        <v>35</v>
      </c>
      <c r="AX555" s="14" t="s">
        <v>73</v>
      </c>
      <c r="AY555" s="254" t="s">
        <v>137</v>
      </c>
    </row>
    <row r="556" s="14" customFormat="1">
      <c r="A556" s="14"/>
      <c r="B556" s="244"/>
      <c r="C556" s="245"/>
      <c r="D556" s="235" t="s">
        <v>147</v>
      </c>
      <c r="E556" s="246" t="s">
        <v>19</v>
      </c>
      <c r="F556" s="247" t="s">
        <v>543</v>
      </c>
      <c r="G556" s="245"/>
      <c r="H556" s="248">
        <v>-1.4830000000000001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147</v>
      </c>
      <c r="AU556" s="254" t="s">
        <v>83</v>
      </c>
      <c r="AV556" s="14" t="s">
        <v>83</v>
      </c>
      <c r="AW556" s="14" t="s">
        <v>35</v>
      </c>
      <c r="AX556" s="14" t="s">
        <v>73</v>
      </c>
      <c r="AY556" s="254" t="s">
        <v>137</v>
      </c>
    </row>
    <row r="557" s="15" customFormat="1">
      <c r="A557" s="15"/>
      <c r="B557" s="265"/>
      <c r="C557" s="266"/>
      <c r="D557" s="235" t="s">
        <v>147</v>
      </c>
      <c r="E557" s="267" t="s">
        <v>19</v>
      </c>
      <c r="F557" s="268" t="s">
        <v>201</v>
      </c>
      <c r="G557" s="266"/>
      <c r="H557" s="269">
        <v>37.870000000000012</v>
      </c>
      <c r="I557" s="270"/>
      <c r="J557" s="266"/>
      <c r="K557" s="266"/>
      <c r="L557" s="271"/>
      <c r="M557" s="272"/>
      <c r="N557" s="273"/>
      <c r="O557" s="273"/>
      <c r="P557" s="273"/>
      <c r="Q557" s="273"/>
      <c r="R557" s="273"/>
      <c r="S557" s="273"/>
      <c r="T557" s="27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5" t="s">
        <v>147</v>
      </c>
      <c r="AU557" s="275" t="s">
        <v>83</v>
      </c>
      <c r="AV557" s="15" t="s">
        <v>145</v>
      </c>
      <c r="AW557" s="15" t="s">
        <v>35</v>
      </c>
      <c r="AX557" s="15" t="s">
        <v>81</v>
      </c>
      <c r="AY557" s="275" t="s">
        <v>137</v>
      </c>
    </row>
    <row r="558" s="2" customFormat="1" ht="44.25" customHeight="1">
      <c r="A558" s="40"/>
      <c r="B558" s="41"/>
      <c r="C558" s="220" t="s">
        <v>544</v>
      </c>
      <c r="D558" s="220" t="s">
        <v>140</v>
      </c>
      <c r="E558" s="221" t="s">
        <v>545</v>
      </c>
      <c r="F558" s="222" t="s">
        <v>546</v>
      </c>
      <c r="G558" s="223" t="s">
        <v>164</v>
      </c>
      <c r="H558" s="224">
        <v>1.865</v>
      </c>
      <c r="I558" s="225"/>
      <c r="J558" s="226">
        <f>ROUND(I558*H558,2)</f>
        <v>0</v>
      </c>
      <c r="K558" s="222" t="s">
        <v>144</v>
      </c>
      <c r="L558" s="46"/>
      <c r="M558" s="227" t="s">
        <v>19</v>
      </c>
      <c r="N558" s="228" t="s">
        <v>44</v>
      </c>
      <c r="O558" s="86"/>
      <c r="P558" s="229">
        <f>O558*H558</f>
        <v>0</v>
      </c>
      <c r="Q558" s="229">
        <v>0</v>
      </c>
      <c r="R558" s="229">
        <f>Q558*H558</f>
        <v>0</v>
      </c>
      <c r="S558" s="229">
        <v>1.8</v>
      </c>
      <c r="T558" s="230">
        <f>S558*H558</f>
        <v>3.3570000000000002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31" t="s">
        <v>145</v>
      </c>
      <c r="AT558" s="231" t="s">
        <v>140</v>
      </c>
      <c r="AU558" s="231" t="s">
        <v>83</v>
      </c>
      <c r="AY558" s="19" t="s">
        <v>137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9" t="s">
        <v>81</v>
      </c>
      <c r="BK558" s="232">
        <f>ROUND(I558*H558,2)</f>
        <v>0</v>
      </c>
      <c r="BL558" s="19" t="s">
        <v>145</v>
      </c>
      <c r="BM558" s="231" t="s">
        <v>547</v>
      </c>
    </row>
    <row r="559" s="13" customFormat="1">
      <c r="A559" s="13"/>
      <c r="B559" s="233"/>
      <c r="C559" s="234"/>
      <c r="D559" s="235" t="s">
        <v>147</v>
      </c>
      <c r="E559" s="236" t="s">
        <v>19</v>
      </c>
      <c r="F559" s="237" t="s">
        <v>548</v>
      </c>
      <c r="G559" s="234"/>
      <c r="H559" s="236" t="s">
        <v>19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147</v>
      </c>
      <c r="AU559" s="243" t="s">
        <v>83</v>
      </c>
      <c r="AV559" s="13" t="s">
        <v>81</v>
      </c>
      <c r="AW559" s="13" t="s">
        <v>35</v>
      </c>
      <c r="AX559" s="13" t="s">
        <v>73</v>
      </c>
      <c r="AY559" s="243" t="s">
        <v>137</v>
      </c>
    </row>
    <row r="560" s="14" customFormat="1">
      <c r="A560" s="14"/>
      <c r="B560" s="244"/>
      <c r="C560" s="245"/>
      <c r="D560" s="235" t="s">
        <v>147</v>
      </c>
      <c r="E560" s="246" t="s">
        <v>19</v>
      </c>
      <c r="F560" s="247" t="s">
        <v>549</v>
      </c>
      <c r="G560" s="245"/>
      <c r="H560" s="248">
        <v>1.865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147</v>
      </c>
      <c r="AU560" s="254" t="s">
        <v>83</v>
      </c>
      <c r="AV560" s="14" t="s">
        <v>83</v>
      </c>
      <c r="AW560" s="14" t="s">
        <v>35</v>
      </c>
      <c r="AX560" s="14" t="s">
        <v>81</v>
      </c>
      <c r="AY560" s="254" t="s">
        <v>137</v>
      </c>
    </row>
    <row r="561" s="2" customFormat="1" ht="16.5" customHeight="1">
      <c r="A561" s="40"/>
      <c r="B561" s="41"/>
      <c r="C561" s="220" t="s">
        <v>550</v>
      </c>
      <c r="D561" s="220" t="s">
        <v>140</v>
      </c>
      <c r="E561" s="221" t="s">
        <v>551</v>
      </c>
      <c r="F561" s="222" t="s">
        <v>552</v>
      </c>
      <c r="G561" s="223" t="s">
        <v>143</v>
      </c>
      <c r="H561" s="224">
        <v>0.45900000000000002</v>
      </c>
      <c r="I561" s="225"/>
      <c r="J561" s="226">
        <f>ROUND(I561*H561,2)</f>
        <v>0</v>
      </c>
      <c r="K561" s="222" t="s">
        <v>144</v>
      </c>
      <c r="L561" s="46"/>
      <c r="M561" s="227" t="s">
        <v>19</v>
      </c>
      <c r="N561" s="228" t="s">
        <v>44</v>
      </c>
      <c r="O561" s="86"/>
      <c r="P561" s="229">
        <f>O561*H561</f>
        <v>0</v>
      </c>
      <c r="Q561" s="229">
        <v>0</v>
      </c>
      <c r="R561" s="229">
        <f>Q561*H561</f>
        <v>0</v>
      </c>
      <c r="S561" s="229">
        <v>0.16800000000000001</v>
      </c>
      <c r="T561" s="230">
        <f>S561*H561</f>
        <v>0.077112000000000014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31" t="s">
        <v>145</v>
      </c>
      <c r="AT561" s="231" t="s">
        <v>140</v>
      </c>
      <c r="AU561" s="231" t="s">
        <v>83</v>
      </c>
      <c r="AY561" s="19" t="s">
        <v>137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19" t="s">
        <v>81</v>
      </c>
      <c r="BK561" s="232">
        <f>ROUND(I561*H561,2)</f>
        <v>0</v>
      </c>
      <c r="BL561" s="19" t="s">
        <v>145</v>
      </c>
      <c r="BM561" s="231" t="s">
        <v>553</v>
      </c>
    </row>
    <row r="562" s="13" customFormat="1">
      <c r="A562" s="13"/>
      <c r="B562" s="233"/>
      <c r="C562" s="234"/>
      <c r="D562" s="235" t="s">
        <v>147</v>
      </c>
      <c r="E562" s="236" t="s">
        <v>19</v>
      </c>
      <c r="F562" s="237" t="s">
        <v>554</v>
      </c>
      <c r="G562" s="234"/>
      <c r="H562" s="236" t="s">
        <v>19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147</v>
      </c>
      <c r="AU562" s="243" t="s">
        <v>83</v>
      </c>
      <c r="AV562" s="13" t="s">
        <v>81</v>
      </c>
      <c r="AW562" s="13" t="s">
        <v>35</v>
      </c>
      <c r="AX562" s="13" t="s">
        <v>73</v>
      </c>
      <c r="AY562" s="243" t="s">
        <v>137</v>
      </c>
    </row>
    <row r="563" s="14" customFormat="1">
      <c r="A563" s="14"/>
      <c r="B563" s="244"/>
      <c r="C563" s="245"/>
      <c r="D563" s="235" t="s">
        <v>147</v>
      </c>
      <c r="E563" s="246" t="s">
        <v>19</v>
      </c>
      <c r="F563" s="247" t="s">
        <v>555</v>
      </c>
      <c r="G563" s="245"/>
      <c r="H563" s="248">
        <v>0.098000000000000004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147</v>
      </c>
      <c r="AU563" s="254" t="s">
        <v>83</v>
      </c>
      <c r="AV563" s="14" t="s">
        <v>83</v>
      </c>
      <c r="AW563" s="14" t="s">
        <v>35</v>
      </c>
      <c r="AX563" s="14" t="s">
        <v>73</v>
      </c>
      <c r="AY563" s="254" t="s">
        <v>137</v>
      </c>
    </row>
    <row r="564" s="14" customFormat="1">
      <c r="A564" s="14"/>
      <c r="B564" s="244"/>
      <c r="C564" s="245"/>
      <c r="D564" s="235" t="s">
        <v>147</v>
      </c>
      <c r="E564" s="246" t="s">
        <v>19</v>
      </c>
      <c r="F564" s="247" t="s">
        <v>556</v>
      </c>
      <c r="G564" s="245"/>
      <c r="H564" s="248">
        <v>0.10199999999999999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147</v>
      </c>
      <c r="AU564" s="254" t="s">
        <v>83</v>
      </c>
      <c r="AV564" s="14" t="s">
        <v>83</v>
      </c>
      <c r="AW564" s="14" t="s">
        <v>35</v>
      </c>
      <c r="AX564" s="14" t="s">
        <v>73</v>
      </c>
      <c r="AY564" s="254" t="s">
        <v>137</v>
      </c>
    </row>
    <row r="565" s="14" customFormat="1">
      <c r="A565" s="14"/>
      <c r="B565" s="244"/>
      <c r="C565" s="245"/>
      <c r="D565" s="235" t="s">
        <v>147</v>
      </c>
      <c r="E565" s="246" t="s">
        <v>19</v>
      </c>
      <c r="F565" s="247" t="s">
        <v>557</v>
      </c>
      <c r="G565" s="245"/>
      <c r="H565" s="248">
        <v>0.25900000000000001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4" t="s">
        <v>147</v>
      </c>
      <c r="AU565" s="254" t="s">
        <v>83</v>
      </c>
      <c r="AV565" s="14" t="s">
        <v>83</v>
      </c>
      <c r="AW565" s="14" t="s">
        <v>35</v>
      </c>
      <c r="AX565" s="14" t="s">
        <v>73</v>
      </c>
      <c r="AY565" s="254" t="s">
        <v>137</v>
      </c>
    </row>
    <row r="566" s="15" customFormat="1">
      <c r="A566" s="15"/>
      <c r="B566" s="265"/>
      <c r="C566" s="266"/>
      <c r="D566" s="235" t="s">
        <v>147</v>
      </c>
      <c r="E566" s="267" t="s">
        <v>19</v>
      </c>
      <c r="F566" s="268" t="s">
        <v>201</v>
      </c>
      <c r="G566" s="266"/>
      <c r="H566" s="269">
        <v>0.45900000000000002</v>
      </c>
      <c r="I566" s="270"/>
      <c r="J566" s="266"/>
      <c r="K566" s="266"/>
      <c r="L566" s="271"/>
      <c r="M566" s="272"/>
      <c r="N566" s="273"/>
      <c r="O566" s="273"/>
      <c r="P566" s="273"/>
      <c r="Q566" s="273"/>
      <c r="R566" s="273"/>
      <c r="S566" s="273"/>
      <c r="T566" s="27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5" t="s">
        <v>147</v>
      </c>
      <c r="AU566" s="275" t="s">
        <v>83</v>
      </c>
      <c r="AV566" s="15" t="s">
        <v>145</v>
      </c>
      <c r="AW566" s="15" t="s">
        <v>35</v>
      </c>
      <c r="AX566" s="15" t="s">
        <v>81</v>
      </c>
      <c r="AY566" s="275" t="s">
        <v>137</v>
      </c>
    </row>
    <row r="567" s="2" customFormat="1" ht="21.75" customHeight="1">
      <c r="A567" s="40"/>
      <c r="B567" s="41"/>
      <c r="C567" s="220" t="s">
        <v>558</v>
      </c>
      <c r="D567" s="220" t="s">
        <v>140</v>
      </c>
      <c r="E567" s="221" t="s">
        <v>559</v>
      </c>
      <c r="F567" s="222" t="s">
        <v>560</v>
      </c>
      <c r="G567" s="223" t="s">
        <v>164</v>
      </c>
      <c r="H567" s="224">
        <v>8.7249999999999996</v>
      </c>
      <c r="I567" s="225"/>
      <c r="J567" s="226">
        <f>ROUND(I567*H567,2)</f>
        <v>0</v>
      </c>
      <c r="K567" s="222" t="s">
        <v>144</v>
      </c>
      <c r="L567" s="46"/>
      <c r="M567" s="227" t="s">
        <v>19</v>
      </c>
      <c r="N567" s="228" t="s">
        <v>44</v>
      </c>
      <c r="O567" s="86"/>
      <c r="P567" s="229">
        <f>O567*H567</f>
        <v>0</v>
      </c>
      <c r="Q567" s="229">
        <v>0</v>
      </c>
      <c r="R567" s="229">
        <f>Q567*H567</f>
        <v>0</v>
      </c>
      <c r="S567" s="229">
        <v>2.2000000000000002</v>
      </c>
      <c r="T567" s="230">
        <f>S567*H567</f>
        <v>19.195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31" t="s">
        <v>145</v>
      </c>
      <c r="AT567" s="231" t="s">
        <v>140</v>
      </c>
      <c r="AU567" s="231" t="s">
        <v>83</v>
      </c>
      <c r="AY567" s="19" t="s">
        <v>137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9" t="s">
        <v>81</v>
      </c>
      <c r="BK567" s="232">
        <f>ROUND(I567*H567,2)</f>
        <v>0</v>
      </c>
      <c r="BL567" s="19" t="s">
        <v>145</v>
      </c>
      <c r="BM567" s="231" t="s">
        <v>561</v>
      </c>
    </row>
    <row r="568" s="13" customFormat="1">
      <c r="A568" s="13"/>
      <c r="B568" s="233"/>
      <c r="C568" s="234"/>
      <c r="D568" s="235" t="s">
        <v>147</v>
      </c>
      <c r="E568" s="236" t="s">
        <v>19</v>
      </c>
      <c r="F568" s="237" t="s">
        <v>562</v>
      </c>
      <c r="G568" s="234"/>
      <c r="H568" s="236" t="s">
        <v>19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147</v>
      </c>
      <c r="AU568" s="243" t="s">
        <v>83</v>
      </c>
      <c r="AV568" s="13" t="s">
        <v>81</v>
      </c>
      <c r="AW568" s="13" t="s">
        <v>35</v>
      </c>
      <c r="AX568" s="13" t="s">
        <v>73</v>
      </c>
      <c r="AY568" s="243" t="s">
        <v>137</v>
      </c>
    </row>
    <row r="569" s="13" customFormat="1">
      <c r="A569" s="13"/>
      <c r="B569" s="233"/>
      <c r="C569" s="234"/>
      <c r="D569" s="235" t="s">
        <v>147</v>
      </c>
      <c r="E569" s="236" t="s">
        <v>19</v>
      </c>
      <c r="F569" s="237" t="s">
        <v>198</v>
      </c>
      <c r="G569" s="234"/>
      <c r="H569" s="236" t="s">
        <v>19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147</v>
      </c>
      <c r="AU569" s="243" t="s">
        <v>83</v>
      </c>
      <c r="AV569" s="13" t="s">
        <v>81</v>
      </c>
      <c r="AW569" s="13" t="s">
        <v>35</v>
      </c>
      <c r="AX569" s="13" t="s">
        <v>73</v>
      </c>
      <c r="AY569" s="243" t="s">
        <v>137</v>
      </c>
    </row>
    <row r="570" s="14" customFormat="1">
      <c r="A570" s="14"/>
      <c r="B570" s="244"/>
      <c r="C570" s="245"/>
      <c r="D570" s="235" t="s">
        <v>147</v>
      </c>
      <c r="E570" s="246" t="s">
        <v>19</v>
      </c>
      <c r="F570" s="247" t="s">
        <v>563</v>
      </c>
      <c r="G570" s="245"/>
      <c r="H570" s="248">
        <v>1.147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147</v>
      </c>
      <c r="AU570" s="254" t="s">
        <v>83</v>
      </c>
      <c r="AV570" s="14" t="s">
        <v>83</v>
      </c>
      <c r="AW570" s="14" t="s">
        <v>35</v>
      </c>
      <c r="AX570" s="14" t="s">
        <v>73</v>
      </c>
      <c r="AY570" s="254" t="s">
        <v>137</v>
      </c>
    </row>
    <row r="571" s="14" customFormat="1">
      <c r="A571" s="14"/>
      <c r="B571" s="244"/>
      <c r="C571" s="245"/>
      <c r="D571" s="235" t="s">
        <v>147</v>
      </c>
      <c r="E571" s="246" t="s">
        <v>19</v>
      </c>
      <c r="F571" s="247" t="s">
        <v>564</v>
      </c>
      <c r="G571" s="245"/>
      <c r="H571" s="248">
        <v>0.042000000000000003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147</v>
      </c>
      <c r="AU571" s="254" t="s">
        <v>83</v>
      </c>
      <c r="AV571" s="14" t="s">
        <v>83</v>
      </c>
      <c r="AW571" s="14" t="s">
        <v>35</v>
      </c>
      <c r="AX571" s="14" t="s">
        <v>73</v>
      </c>
      <c r="AY571" s="254" t="s">
        <v>137</v>
      </c>
    </row>
    <row r="572" s="14" customFormat="1">
      <c r="A572" s="14"/>
      <c r="B572" s="244"/>
      <c r="C572" s="245"/>
      <c r="D572" s="235" t="s">
        <v>147</v>
      </c>
      <c r="E572" s="246" t="s">
        <v>19</v>
      </c>
      <c r="F572" s="247" t="s">
        <v>565</v>
      </c>
      <c r="G572" s="245"/>
      <c r="H572" s="248">
        <v>0.029000000000000001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147</v>
      </c>
      <c r="AU572" s="254" t="s">
        <v>83</v>
      </c>
      <c r="AV572" s="14" t="s">
        <v>83</v>
      </c>
      <c r="AW572" s="14" t="s">
        <v>35</v>
      </c>
      <c r="AX572" s="14" t="s">
        <v>73</v>
      </c>
      <c r="AY572" s="254" t="s">
        <v>137</v>
      </c>
    </row>
    <row r="573" s="13" customFormat="1">
      <c r="A573" s="13"/>
      <c r="B573" s="233"/>
      <c r="C573" s="234"/>
      <c r="D573" s="235" t="s">
        <v>147</v>
      </c>
      <c r="E573" s="236" t="s">
        <v>19</v>
      </c>
      <c r="F573" s="237" t="s">
        <v>172</v>
      </c>
      <c r="G573" s="234"/>
      <c r="H573" s="236" t="s">
        <v>19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147</v>
      </c>
      <c r="AU573" s="243" t="s">
        <v>83</v>
      </c>
      <c r="AV573" s="13" t="s">
        <v>81</v>
      </c>
      <c r="AW573" s="13" t="s">
        <v>35</v>
      </c>
      <c r="AX573" s="13" t="s">
        <v>73</v>
      </c>
      <c r="AY573" s="243" t="s">
        <v>137</v>
      </c>
    </row>
    <row r="574" s="14" customFormat="1">
      <c r="A574" s="14"/>
      <c r="B574" s="244"/>
      <c r="C574" s="245"/>
      <c r="D574" s="235" t="s">
        <v>147</v>
      </c>
      <c r="E574" s="246" t="s">
        <v>19</v>
      </c>
      <c r="F574" s="247" t="s">
        <v>566</v>
      </c>
      <c r="G574" s="245"/>
      <c r="H574" s="248">
        <v>3.4750000000000001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147</v>
      </c>
      <c r="AU574" s="254" t="s">
        <v>83</v>
      </c>
      <c r="AV574" s="14" t="s">
        <v>83</v>
      </c>
      <c r="AW574" s="14" t="s">
        <v>35</v>
      </c>
      <c r="AX574" s="14" t="s">
        <v>73</v>
      </c>
      <c r="AY574" s="254" t="s">
        <v>137</v>
      </c>
    </row>
    <row r="575" s="13" customFormat="1">
      <c r="A575" s="13"/>
      <c r="B575" s="233"/>
      <c r="C575" s="234"/>
      <c r="D575" s="235" t="s">
        <v>147</v>
      </c>
      <c r="E575" s="236" t="s">
        <v>19</v>
      </c>
      <c r="F575" s="237" t="s">
        <v>272</v>
      </c>
      <c r="G575" s="234"/>
      <c r="H575" s="236" t="s">
        <v>19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147</v>
      </c>
      <c r="AU575" s="243" t="s">
        <v>83</v>
      </c>
      <c r="AV575" s="13" t="s">
        <v>81</v>
      </c>
      <c r="AW575" s="13" t="s">
        <v>35</v>
      </c>
      <c r="AX575" s="13" t="s">
        <v>73</v>
      </c>
      <c r="AY575" s="243" t="s">
        <v>137</v>
      </c>
    </row>
    <row r="576" s="14" customFormat="1">
      <c r="A576" s="14"/>
      <c r="B576" s="244"/>
      <c r="C576" s="245"/>
      <c r="D576" s="235" t="s">
        <v>147</v>
      </c>
      <c r="E576" s="246" t="s">
        <v>19</v>
      </c>
      <c r="F576" s="247" t="s">
        <v>567</v>
      </c>
      <c r="G576" s="245"/>
      <c r="H576" s="248">
        <v>1.5389999999999999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147</v>
      </c>
      <c r="AU576" s="254" t="s">
        <v>83</v>
      </c>
      <c r="AV576" s="14" t="s">
        <v>83</v>
      </c>
      <c r="AW576" s="14" t="s">
        <v>35</v>
      </c>
      <c r="AX576" s="14" t="s">
        <v>73</v>
      </c>
      <c r="AY576" s="254" t="s">
        <v>137</v>
      </c>
    </row>
    <row r="577" s="13" customFormat="1">
      <c r="A577" s="13"/>
      <c r="B577" s="233"/>
      <c r="C577" s="234"/>
      <c r="D577" s="235" t="s">
        <v>147</v>
      </c>
      <c r="E577" s="236" t="s">
        <v>19</v>
      </c>
      <c r="F577" s="237" t="s">
        <v>194</v>
      </c>
      <c r="G577" s="234"/>
      <c r="H577" s="236" t="s">
        <v>19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147</v>
      </c>
      <c r="AU577" s="243" t="s">
        <v>83</v>
      </c>
      <c r="AV577" s="13" t="s">
        <v>81</v>
      </c>
      <c r="AW577" s="13" t="s">
        <v>35</v>
      </c>
      <c r="AX577" s="13" t="s">
        <v>73</v>
      </c>
      <c r="AY577" s="243" t="s">
        <v>137</v>
      </c>
    </row>
    <row r="578" s="14" customFormat="1">
      <c r="A578" s="14"/>
      <c r="B578" s="244"/>
      <c r="C578" s="245"/>
      <c r="D578" s="235" t="s">
        <v>147</v>
      </c>
      <c r="E578" s="246" t="s">
        <v>19</v>
      </c>
      <c r="F578" s="247" t="s">
        <v>568</v>
      </c>
      <c r="G578" s="245"/>
      <c r="H578" s="248">
        <v>0.42799999999999999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147</v>
      </c>
      <c r="AU578" s="254" t="s">
        <v>83</v>
      </c>
      <c r="AV578" s="14" t="s">
        <v>83</v>
      </c>
      <c r="AW578" s="14" t="s">
        <v>35</v>
      </c>
      <c r="AX578" s="14" t="s">
        <v>73</v>
      </c>
      <c r="AY578" s="254" t="s">
        <v>137</v>
      </c>
    </row>
    <row r="579" s="13" customFormat="1">
      <c r="A579" s="13"/>
      <c r="B579" s="233"/>
      <c r="C579" s="234"/>
      <c r="D579" s="235" t="s">
        <v>147</v>
      </c>
      <c r="E579" s="236" t="s">
        <v>19</v>
      </c>
      <c r="F579" s="237" t="s">
        <v>569</v>
      </c>
      <c r="G579" s="234"/>
      <c r="H579" s="236" t="s">
        <v>19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147</v>
      </c>
      <c r="AU579" s="243" t="s">
        <v>83</v>
      </c>
      <c r="AV579" s="13" t="s">
        <v>81</v>
      </c>
      <c r="AW579" s="13" t="s">
        <v>35</v>
      </c>
      <c r="AX579" s="13" t="s">
        <v>73</v>
      </c>
      <c r="AY579" s="243" t="s">
        <v>137</v>
      </c>
    </row>
    <row r="580" s="14" customFormat="1">
      <c r="A580" s="14"/>
      <c r="B580" s="244"/>
      <c r="C580" s="245"/>
      <c r="D580" s="235" t="s">
        <v>147</v>
      </c>
      <c r="E580" s="246" t="s">
        <v>19</v>
      </c>
      <c r="F580" s="247" t="s">
        <v>570</v>
      </c>
      <c r="G580" s="245"/>
      <c r="H580" s="248">
        <v>0.25600000000000001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147</v>
      </c>
      <c r="AU580" s="254" t="s">
        <v>83</v>
      </c>
      <c r="AV580" s="14" t="s">
        <v>83</v>
      </c>
      <c r="AW580" s="14" t="s">
        <v>35</v>
      </c>
      <c r="AX580" s="14" t="s">
        <v>73</v>
      </c>
      <c r="AY580" s="254" t="s">
        <v>137</v>
      </c>
    </row>
    <row r="581" s="13" customFormat="1">
      <c r="A581" s="13"/>
      <c r="B581" s="233"/>
      <c r="C581" s="234"/>
      <c r="D581" s="235" t="s">
        <v>147</v>
      </c>
      <c r="E581" s="236" t="s">
        <v>19</v>
      </c>
      <c r="F581" s="237" t="s">
        <v>571</v>
      </c>
      <c r="G581" s="234"/>
      <c r="H581" s="236" t="s">
        <v>19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147</v>
      </c>
      <c r="AU581" s="243" t="s">
        <v>83</v>
      </c>
      <c r="AV581" s="13" t="s">
        <v>81</v>
      </c>
      <c r="AW581" s="13" t="s">
        <v>35</v>
      </c>
      <c r="AX581" s="13" t="s">
        <v>73</v>
      </c>
      <c r="AY581" s="243" t="s">
        <v>137</v>
      </c>
    </row>
    <row r="582" s="14" customFormat="1">
      <c r="A582" s="14"/>
      <c r="B582" s="244"/>
      <c r="C582" s="245"/>
      <c r="D582" s="235" t="s">
        <v>147</v>
      </c>
      <c r="E582" s="246" t="s">
        <v>19</v>
      </c>
      <c r="F582" s="247" t="s">
        <v>572</v>
      </c>
      <c r="G582" s="245"/>
      <c r="H582" s="248">
        <v>0.27200000000000002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147</v>
      </c>
      <c r="AU582" s="254" t="s">
        <v>83</v>
      </c>
      <c r="AV582" s="14" t="s">
        <v>83</v>
      </c>
      <c r="AW582" s="14" t="s">
        <v>35</v>
      </c>
      <c r="AX582" s="14" t="s">
        <v>73</v>
      </c>
      <c r="AY582" s="254" t="s">
        <v>137</v>
      </c>
    </row>
    <row r="583" s="13" customFormat="1">
      <c r="A583" s="13"/>
      <c r="B583" s="233"/>
      <c r="C583" s="234"/>
      <c r="D583" s="235" t="s">
        <v>147</v>
      </c>
      <c r="E583" s="236" t="s">
        <v>19</v>
      </c>
      <c r="F583" s="237" t="s">
        <v>573</v>
      </c>
      <c r="G583" s="234"/>
      <c r="H583" s="236" t="s">
        <v>19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147</v>
      </c>
      <c r="AU583" s="243" t="s">
        <v>83</v>
      </c>
      <c r="AV583" s="13" t="s">
        <v>81</v>
      </c>
      <c r="AW583" s="13" t="s">
        <v>35</v>
      </c>
      <c r="AX583" s="13" t="s">
        <v>73</v>
      </c>
      <c r="AY583" s="243" t="s">
        <v>137</v>
      </c>
    </row>
    <row r="584" s="14" customFormat="1">
      <c r="A584" s="14"/>
      <c r="B584" s="244"/>
      <c r="C584" s="245"/>
      <c r="D584" s="235" t="s">
        <v>147</v>
      </c>
      <c r="E584" s="246" t="s">
        <v>19</v>
      </c>
      <c r="F584" s="247" t="s">
        <v>574</v>
      </c>
      <c r="G584" s="245"/>
      <c r="H584" s="248">
        <v>0.16800000000000001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147</v>
      </c>
      <c r="AU584" s="254" t="s">
        <v>83</v>
      </c>
      <c r="AV584" s="14" t="s">
        <v>83</v>
      </c>
      <c r="AW584" s="14" t="s">
        <v>35</v>
      </c>
      <c r="AX584" s="14" t="s">
        <v>73</v>
      </c>
      <c r="AY584" s="254" t="s">
        <v>137</v>
      </c>
    </row>
    <row r="585" s="13" customFormat="1">
      <c r="A585" s="13"/>
      <c r="B585" s="233"/>
      <c r="C585" s="234"/>
      <c r="D585" s="235" t="s">
        <v>147</v>
      </c>
      <c r="E585" s="236" t="s">
        <v>19</v>
      </c>
      <c r="F585" s="237" t="s">
        <v>336</v>
      </c>
      <c r="G585" s="234"/>
      <c r="H585" s="236" t="s">
        <v>19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147</v>
      </c>
      <c r="AU585" s="243" t="s">
        <v>83</v>
      </c>
      <c r="AV585" s="13" t="s">
        <v>81</v>
      </c>
      <c r="AW585" s="13" t="s">
        <v>35</v>
      </c>
      <c r="AX585" s="13" t="s">
        <v>73</v>
      </c>
      <c r="AY585" s="243" t="s">
        <v>137</v>
      </c>
    </row>
    <row r="586" s="14" customFormat="1">
      <c r="A586" s="14"/>
      <c r="B586" s="244"/>
      <c r="C586" s="245"/>
      <c r="D586" s="235" t="s">
        <v>147</v>
      </c>
      <c r="E586" s="246" t="s">
        <v>19</v>
      </c>
      <c r="F586" s="247" t="s">
        <v>574</v>
      </c>
      <c r="G586" s="245"/>
      <c r="H586" s="248">
        <v>0.16800000000000001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147</v>
      </c>
      <c r="AU586" s="254" t="s">
        <v>83</v>
      </c>
      <c r="AV586" s="14" t="s">
        <v>83</v>
      </c>
      <c r="AW586" s="14" t="s">
        <v>35</v>
      </c>
      <c r="AX586" s="14" t="s">
        <v>73</v>
      </c>
      <c r="AY586" s="254" t="s">
        <v>137</v>
      </c>
    </row>
    <row r="587" s="13" customFormat="1">
      <c r="A587" s="13"/>
      <c r="B587" s="233"/>
      <c r="C587" s="234"/>
      <c r="D587" s="235" t="s">
        <v>147</v>
      </c>
      <c r="E587" s="236" t="s">
        <v>19</v>
      </c>
      <c r="F587" s="237" t="s">
        <v>575</v>
      </c>
      <c r="G587" s="234"/>
      <c r="H587" s="236" t="s">
        <v>19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147</v>
      </c>
      <c r="AU587" s="243" t="s">
        <v>83</v>
      </c>
      <c r="AV587" s="13" t="s">
        <v>81</v>
      </c>
      <c r="AW587" s="13" t="s">
        <v>35</v>
      </c>
      <c r="AX587" s="13" t="s">
        <v>73</v>
      </c>
      <c r="AY587" s="243" t="s">
        <v>137</v>
      </c>
    </row>
    <row r="588" s="14" customFormat="1">
      <c r="A588" s="14"/>
      <c r="B588" s="244"/>
      <c r="C588" s="245"/>
      <c r="D588" s="235" t="s">
        <v>147</v>
      </c>
      <c r="E588" s="246" t="s">
        <v>19</v>
      </c>
      <c r="F588" s="247" t="s">
        <v>576</v>
      </c>
      <c r="G588" s="245"/>
      <c r="H588" s="248">
        <v>0.080000000000000002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147</v>
      </c>
      <c r="AU588" s="254" t="s">
        <v>83</v>
      </c>
      <c r="AV588" s="14" t="s">
        <v>83</v>
      </c>
      <c r="AW588" s="14" t="s">
        <v>35</v>
      </c>
      <c r="AX588" s="14" t="s">
        <v>73</v>
      </c>
      <c r="AY588" s="254" t="s">
        <v>137</v>
      </c>
    </row>
    <row r="589" s="13" customFormat="1">
      <c r="A589" s="13"/>
      <c r="B589" s="233"/>
      <c r="C589" s="234"/>
      <c r="D589" s="235" t="s">
        <v>147</v>
      </c>
      <c r="E589" s="236" t="s">
        <v>19</v>
      </c>
      <c r="F589" s="237" t="s">
        <v>577</v>
      </c>
      <c r="G589" s="234"/>
      <c r="H589" s="236" t="s">
        <v>19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147</v>
      </c>
      <c r="AU589" s="243" t="s">
        <v>83</v>
      </c>
      <c r="AV589" s="13" t="s">
        <v>81</v>
      </c>
      <c r="AW589" s="13" t="s">
        <v>35</v>
      </c>
      <c r="AX589" s="13" t="s">
        <v>73</v>
      </c>
      <c r="AY589" s="243" t="s">
        <v>137</v>
      </c>
    </row>
    <row r="590" s="14" customFormat="1">
      <c r="A590" s="14"/>
      <c r="B590" s="244"/>
      <c r="C590" s="245"/>
      <c r="D590" s="235" t="s">
        <v>147</v>
      </c>
      <c r="E590" s="246" t="s">
        <v>19</v>
      </c>
      <c r="F590" s="247" t="s">
        <v>576</v>
      </c>
      <c r="G590" s="245"/>
      <c r="H590" s="248">
        <v>0.080000000000000002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147</v>
      </c>
      <c r="AU590" s="254" t="s">
        <v>83</v>
      </c>
      <c r="AV590" s="14" t="s">
        <v>83</v>
      </c>
      <c r="AW590" s="14" t="s">
        <v>35</v>
      </c>
      <c r="AX590" s="14" t="s">
        <v>73</v>
      </c>
      <c r="AY590" s="254" t="s">
        <v>137</v>
      </c>
    </row>
    <row r="591" s="16" customFormat="1">
      <c r="A591" s="16"/>
      <c r="B591" s="276"/>
      <c r="C591" s="277"/>
      <c r="D591" s="235" t="s">
        <v>147</v>
      </c>
      <c r="E591" s="278" t="s">
        <v>19</v>
      </c>
      <c r="F591" s="279" t="s">
        <v>324</v>
      </c>
      <c r="G591" s="277"/>
      <c r="H591" s="280">
        <v>7.6840000000000002</v>
      </c>
      <c r="I591" s="281"/>
      <c r="J591" s="277"/>
      <c r="K591" s="277"/>
      <c r="L591" s="282"/>
      <c r="M591" s="283"/>
      <c r="N591" s="284"/>
      <c r="O591" s="284"/>
      <c r="P591" s="284"/>
      <c r="Q591" s="284"/>
      <c r="R591" s="284"/>
      <c r="S591" s="284"/>
      <c r="T591" s="285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T591" s="286" t="s">
        <v>147</v>
      </c>
      <c r="AU591" s="286" t="s">
        <v>83</v>
      </c>
      <c r="AV591" s="16" t="s">
        <v>138</v>
      </c>
      <c r="AW591" s="16" t="s">
        <v>35</v>
      </c>
      <c r="AX591" s="16" t="s">
        <v>73</v>
      </c>
      <c r="AY591" s="286" t="s">
        <v>137</v>
      </c>
    </row>
    <row r="592" s="13" customFormat="1">
      <c r="A592" s="13"/>
      <c r="B592" s="233"/>
      <c r="C592" s="234"/>
      <c r="D592" s="235" t="s">
        <v>147</v>
      </c>
      <c r="E592" s="236" t="s">
        <v>19</v>
      </c>
      <c r="F592" s="237" t="s">
        <v>578</v>
      </c>
      <c r="G592" s="234"/>
      <c r="H592" s="236" t="s">
        <v>19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147</v>
      </c>
      <c r="AU592" s="243" t="s">
        <v>83</v>
      </c>
      <c r="AV592" s="13" t="s">
        <v>81</v>
      </c>
      <c r="AW592" s="13" t="s">
        <v>35</v>
      </c>
      <c r="AX592" s="13" t="s">
        <v>73</v>
      </c>
      <c r="AY592" s="243" t="s">
        <v>137</v>
      </c>
    </row>
    <row r="593" s="14" customFormat="1">
      <c r="A593" s="14"/>
      <c r="B593" s="244"/>
      <c r="C593" s="245"/>
      <c r="D593" s="235" t="s">
        <v>147</v>
      </c>
      <c r="E593" s="246" t="s">
        <v>19</v>
      </c>
      <c r="F593" s="247" t="s">
        <v>579</v>
      </c>
      <c r="G593" s="245"/>
      <c r="H593" s="248">
        <v>0.074999999999999997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147</v>
      </c>
      <c r="AU593" s="254" t="s">
        <v>83</v>
      </c>
      <c r="AV593" s="14" t="s">
        <v>83</v>
      </c>
      <c r="AW593" s="14" t="s">
        <v>35</v>
      </c>
      <c r="AX593" s="14" t="s">
        <v>73</v>
      </c>
      <c r="AY593" s="254" t="s">
        <v>137</v>
      </c>
    </row>
    <row r="594" s="14" customFormat="1">
      <c r="A594" s="14"/>
      <c r="B594" s="244"/>
      <c r="C594" s="245"/>
      <c r="D594" s="235" t="s">
        <v>147</v>
      </c>
      <c r="E594" s="246" t="s">
        <v>19</v>
      </c>
      <c r="F594" s="247" t="s">
        <v>580</v>
      </c>
      <c r="G594" s="245"/>
      <c r="H594" s="248">
        <v>0.129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147</v>
      </c>
      <c r="AU594" s="254" t="s">
        <v>83</v>
      </c>
      <c r="AV594" s="14" t="s">
        <v>83</v>
      </c>
      <c r="AW594" s="14" t="s">
        <v>35</v>
      </c>
      <c r="AX594" s="14" t="s">
        <v>73</v>
      </c>
      <c r="AY594" s="254" t="s">
        <v>137</v>
      </c>
    </row>
    <row r="595" s="13" customFormat="1">
      <c r="A595" s="13"/>
      <c r="B595" s="233"/>
      <c r="C595" s="234"/>
      <c r="D595" s="235" t="s">
        <v>147</v>
      </c>
      <c r="E595" s="236" t="s">
        <v>19</v>
      </c>
      <c r="F595" s="237" t="s">
        <v>581</v>
      </c>
      <c r="G595" s="234"/>
      <c r="H595" s="236" t="s">
        <v>19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147</v>
      </c>
      <c r="AU595" s="243" t="s">
        <v>83</v>
      </c>
      <c r="AV595" s="13" t="s">
        <v>81</v>
      </c>
      <c r="AW595" s="13" t="s">
        <v>35</v>
      </c>
      <c r="AX595" s="13" t="s">
        <v>73</v>
      </c>
      <c r="AY595" s="243" t="s">
        <v>137</v>
      </c>
    </row>
    <row r="596" s="14" customFormat="1">
      <c r="A596" s="14"/>
      <c r="B596" s="244"/>
      <c r="C596" s="245"/>
      <c r="D596" s="235" t="s">
        <v>147</v>
      </c>
      <c r="E596" s="246" t="s">
        <v>19</v>
      </c>
      <c r="F596" s="247" t="s">
        <v>582</v>
      </c>
      <c r="G596" s="245"/>
      <c r="H596" s="248">
        <v>0.12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147</v>
      </c>
      <c r="AU596" s="254" t="s">
        <v>83</v>
      </c>
      <c r="AV596" s="14" t="s">
        <v>83</v>
      </c>
      <c r="AW596" s="14" t="s">
        <v>35</v>
      </c>
      <c r="AX596" s="14" t="s">
        <v>73</v>
      </c>
      <c r="AY596" s="254" t="s">
        <v>137</v>
      </c>
    </row>
    <row r="597" s="14" customFormat="1">
      <c r="A597" s="14"/>
      <c r="B597" s="244"/>
      <c r="C597" s="245"/>
      <c r="D597" s="235" t="s">
        <v>147</v>
      </c>
      <c r="E597" s="246" t="s">
        <v>19</v>
      </c>
      <c r="F597" s="247" t="s">
        <v>583</v>
      </c>
      <c r="G597" s="245"/>
      <c r="H597" s="248">
        <v>0.13100000000000001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147</v>
      </c>
      <c r="AU597" s="254" t="s">
        <v>83</v>
      </c>
      <c r="AV597" s="14" t="s">
        <v>83</v>
      </c>
      <c r="AW597" s="14" t="s">
        <v>35</v>
      </c>
      <c r="AX597" s="14" t="s">
        <v>73</v>
      </c>
      <c r="AY597" s="254" t="s">
        <v>137</v>
      </c>
    </row>
    <row r="598" s="14" customFormat="1">
      <c r="A598" s="14"/>
      <c r="B598" s="244"/>
      <c r="C598" s="245"/>
      <c r="D598" s="235" t="s">
        <v>147</v>
      </c>
      <c r="E598" s="246" t="s">
        <v>19</v>
      </c>
      <c r="F598" s="247" t="s">
        <v>584</v>
      </c>
      <c r="G598" s="245"/>
      <c r="H598" s="248">
        <v>0.182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4" t="s">
        <v>147</v>
      </c>
      <c r="AU598" s="254" t="s">
        <v>83</v>
      </c>
      <c r="AV598" s="14" t="s">
        <v>83</v>
      </c>
      <c r="AW598" s="14" t="s">
        <v>35</v>
      </c>
      <c r="AX598" s="14" t="s">
        <v>73</v>
      </c>
      <c r="AY598" s="254" t="s">
        <v>137</v>
      </c>
    </row>
    <row r="599" s="16" customFormat="1">
      <c r="A599" s="16"/>
      <c r="B599" s="276"/>
      <c r="C599" s="277"/>
      <c r="D599" s="235" t="s">
        <v>147</v>
      </c>
      <c r="E599" s="278" t="s">
        <v>19</v>
      </c>
      <c r="F599" s="279" t="s">
        <v>324</v>
      </c>
      <c r="G599" s="277"/>
      <c r="H599" s="280">
        <v>0.63700000000000001</v>
      </c>
      <c r="I599" s="281"/>
      <c r="J599" s="277"/>
      <c r="K599" s="277"/>
      <c r="L599" s="282"/>
      <c r="M599" s="283"/>
      <c r="N599" s="284"/>
      <c r="O599" s="284"/>
      <c r="P599" s="284"/>
      <c r="Q599" s="284"/>
      <c r="R599" s="284"/>
      <c r="S599" s="284"/>
      <c r="T599" s="285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86" t="s">
        <v>147</v>
      </c>
      <c r="AU599" s="286" t="s">
        <v>83</v>
      </c>
      <c r="AV599" s="16" t="s">
        <v>138</v>
      </c>
      <c r="AW599" s="16" t="s">
        <v>35</v>
      </c>
      <c r="AX599" s="16" t="s">
        <v>73</v>
      </c>
      <c r="AY599" s="286" t="s">
        <v>137</v>
      </c>
    </row>
    <row r="600" s="13" customFormat="1">
      <c r="A600" s="13"/>
      <c r="B600" s="233"/>
      <c r="C600" s="234"/>
      <c r="D600" s="235" t="s">
        <v>147</v>
      </c>
      <c r="E600" s="236" t="s">
        <v>19</v>
      </c>
      <c r="F600" s="237" t="s">
        <v>585</v>
      </c>
      <c r="G600" s="234"/>
      <c r="H600" s="236" t="s">
        <v>19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147</v>
      </c>
      <c r="AU600" s="243" t="s">
        <v>83</v>
      </c>
      <c r="AV600" s="13" t="s">
        <v>81</v>
      </c>
      <c r="AW600" s="13" t="s">
        <v>35</v>
      </c>
      <c r="AX600" s="13" t="s">
        <v>73</v>
      </c>
      <c r="AY600" s="243" t="s">
        <v>137</v>
      </c>
    </row>
    <row r="601" s="14" customFormat="1">
      <c r="A601" s="14"/>
      <c r="B601" s="244"/>
      <c r="C601" s="245"/>
      <c r="D601" s="235" t="s">
        <v>147</v>
      </c>
      <c r="E601" s="246" t="s">
        <v>19</v>
      </c>
      <c r="F601" s="247" t="s">
        <v>586</v>
      </c>
      <c r="G601" s="245"/>
      <c r="H601" s="248">
        <v>0.40400000000000003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147</v>
      </c>
      <c r="AU601" s="254" t="s">
        <v>83</v>
      </c>
      <c r="AV601" s="14" t="s">
        <v>83</v>
      </c>
      <c r="AW601" s="14" t="s">
        <v>35</v>
      </c>
      <c r="AX601" s="14" t="s">
        <v>73</v>
      </c>
      <c r="AY601" s="254" t="s">
        <v>137</v>
      </c>
    </row>
    <row r="602" s="16" customFormat="1">
      <c r="A602" s="16"/>
      <c r="B602" s="276"/>
      <c r="C602" s="277"/>
      <c r="D602" s="235" t="s">
        <v>147</v>
      </c>
      <c r="E602" s="278" t="s">
        <v>19</v>
      </c>
      <c r="F602" s="279" t="s">
        <v>324</v>
      </c>
      <c r="G602" s="277"/>
      <c r="H602" s="280">
        <v>0.40400000000000003</v>
      </c>
      <c r="I602" s="281"/>
      <c r="J602" s="277"/>
      <c r="K602" s="277"/>
      <c r="L602" s="282"/>
      <c r="M602" s="283"/>
      <c r="N602" s="284"/>
      <c r="O602" s="284"/>
      <c r="P602" s="284"/>
      <c r="Q602" s="284"/>
      <c r="R602" s="284"/>
      <c r="S602" s="284"/>
      <c r="T602" s="285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T602" s="286" t="s">
        <v>147</v>
      </c>
      <c r="AU602" s="286" t="s">
        <v>83</v>
      </c>
      <c r="AV602" s="16" t="s">
        <v>138</v>
      </c>
      <c r="AW602" s="16" t="s">
        <v>35</v>
      </c>
      <c r="AX602" s="16" t="s">
        <v>73</v>
      </c>
      <c r="AY602" s="286" t="s">
        <v>137</v>
      </c>
    </row>
    <row r="603" s="15" customFormat="1">
      <c r="A603" s="15"/>
      <c r="B603" s="265"/>
      <c r="C603" s="266"/>
      <c r="D603" s="235" t="s">
        <v>147</v>
      </c>
      <c r="E603" s="267" t="s">
        <v>19</v>
      </c>
      <c r="F603" s="268" t="s">
        <v>201</v>
      </c>
      <c r="G603" s="266"/>
      <c r="H603" s="269">
        <v>8.7249999999999996</v>
      </c>
      <c r="I603" s="270"/>
      <c r="J603" s="266"/>
      <c r="K603" s="266"/>
      <c r="L603" s="271"/>
      <c r="M603" s="272"/>
      <c r="N603" s="273"/>
      <c r="O603" s="273"/>
      <c r="P603" s="273"/>
      <c r="Q603" s="273"/>
      <c r="R603" s="273"/>
      <c r="S603" s="273"/>
      <c r="T603" s="274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5" t="s">
        <v>147</v>
      </c>
      <c r="AU603" s="275" t="s">
        <v>83</v>
      </c>
      <c r="AV603" s="15" t="s">
        <v>145</v>
      </c>
      <c r="AW603" s="15" t="s">
        <v>35</v>
      </c>
      <c r="AX603" s="15" t="s">
        <v>81</v>
      </c>
      <c r="AY603" s="275" t="s">
        <v>137</v>
      </c>
    </row>
    <row r="604" s="2" customFormat="1" ht="21.75" customHeight="1">
      <c r="A604" s="40"/>
      <c r="B604" s="41"/>
      <c r="C604" s="220" t="s">
        <v>587</v>
      </c>
      <c r="D604" s="220" t="s">
        <v>140</v>
      </c>
      <c r="E604" s="221" t="s">
        <v>588</v>
      </c>
      <c r="F604" s="222" t="s">
        <v>589</v>
      </c>
      <c r="G604" s="223" t="s">
        <v>164</v>
      </c>
      <c r="H604" s="224">
        <v>8.4269999999999996</v>
      </c>
      <c r="I604" s="225"/>
      <c r="J604" s="226">
        <f>ROUND(I604*H604,2)</f>
        <v>0</v>
      </c>
      <c r="K604" s="222" t="s">
        <v>144</v>
      </c>
      <c r="L604" s="46"/>
      <c r="M604" s="227" t="s">
        <v>19</v>
      </c>
      <c r="N604" s="228" t="s">
        <v>44</v>
      </c>
      <c r="O604" s="86"/>
      <c r="P604" s="229">
        <f>O604*H604</f>
        <v>0</v>
      </c>
      <c r="Q604" s="229">
        <v>0</v>
      </c>
      <c r="R604" s="229">
        <f>Q604*H604</f>
        <v>0</v>
      </c>
      <c r="S604" s="229">
        <v>2.2000000000000002</v>
      </c>
      <c r="T604" s="230">
        <f>S604*H604</f>
        <v>18.539400000000001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31" t="s">
        <v>145</v>
      </c>
      <c r="AT604" s="231" t="s">
        <v>140</v>
      </c>
      <c r="AU604" s="231" t="s">
        <v>83</v>
      </c>
      <c r="AY604" s="19" t="s">
        <v>137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9" t="s">
        <v>81</v>
      </c>
      <c r="BK604" s="232">
        <f>ROUND(I604*H604,2)</f>
        <v>0</v>
      </c>
      <c r="BL604" s="19" t="s">
        <v>145</v>
      </c>
      <c r="BM604" s="231" t="s">
        <v>590</v>
      </c>
    </row>
    <row r="605" s="13" customFormat="1">
      <c r="A605" s="13"/>
      <c r="B605" s="233"/>
      <c r="C605" s="234"/>
      <c r="D605" s="235" t="s">
        <v>147</v>
      </c>
      <c r="E605" s="236" t="s">
        <v>19</v>
      </c>
      <c r="F605" s="237" t="s">
        <v>591</v>
      </c>
      <c r="G605" s="234"/>
      <c r="H605" s="236" t="s">
        <v>19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147</v>
      </c>
      <c r="AU605" s="243" t="s">
        <v>83</v>
      </c>
      <c r="AV605" s="13" t="s">
        <v>81</v>
      </c>
      <c r="AW605" s="13" t="s">
        <v>35</v>
      </c>
      <c r="AX605" s="13" t="s">
        <v>73</v>
      </c>
      <c r="AY605" s="243" t="s">
        <v>137</v>
      </c>
    </row>
    <row r="606" s="13" customFormat="1">
      <c r="A606" s="13"/>
      <c r="B606" s="233"/>
      <c r="C606" s="234"/>
      <c r="D606" s="235" t="s">
        <v>147</v>
      </c>
      <c r="E606" s="236" t="s">
        <v>19</v>
      </c>
      <c r="F606" s="237" t="s">
        <v>172</v>
      </c>
      <c r="G606" s="234"/>
      <c r="H606" s="236" t="s">
        <v>19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147</v>
      </c>
      <c r="AU606" s="243" t="s">
        <v>83</v>
      </c>
      <c r="AV606" s="13" t="s">
        <v>81</v>
      </c>
      <c r="AW606" s="13" t="s">
        <v>35</v>
      </c>
      <c r="AX606" s="13" t="s">
        <v>73</v>
      </c>
      <c r="AY606" s="243" t="s">
        <v>137</v>
      </c>
    </row>
    <row r="607" s="14" customFormat="1">
      <c r="A607" s="14"/>
      <c r="B607" s="244"/>
      <c r="C607" s="245"/>
      <c r="D607" s="235" t="s">
        <v>147</v>
      </c>
      <c r="E607" s="246" t="s">
        <v>19</v>
      </c>
      <c r="F607" s="247" t="s">
        <v>443</v>
      </c>
      <c r="G607" s="245"/>
      <c r="H607" s="248">
        <v>5.2130000000000001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147</v>
      </c>
      <c r="AU607" s="254" t="s">
        <v>83</v>
      </c>
      <c r="AV607" s="14" t="s">
        <v>83</v>
      </c>
      <c r="AW607" s="14" t="s">
        <v>35</v>
      </c>
      <c r="AX607" s="14" t="s">
        <v>73</v>
      </c>
      <c r="AY607" s="254" t="s">
        <v>137</v>
      </c>
    </row>
    <row r="608" s="13" customFormat="1">
      <c r="A608" s="13"/>
      <c r="B608" s="233"/>
      <c r="C608" s="234"/>
      <c r="D608" s="235" t="s">
        <v>147</v>
      </c>
      <c r="E608" s="236" t="s">
        <v>19</v>
      </c>
      <c r="F608" s="237" t="s">
        <v>592</v>
      </c>
      <c r="G608" s="234"/>
      <c r="H608" s="236" t="s">
        <v>19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147</v>
      </c>
      <c r="AU608" s="243" t="s">
        <v>83</v>
      </c>
      <c r="AV608" s="13" t="s">
        <v>81</v>
      </c>
      <c r="AW608" s="13" t="s">
        <v>35</v>
      </c>
      <c r="AX608" s="13" t="s">
        <v>73</v>
      </c>
      <c r="AY608" s="243" t="s">
        <v>137</v>
      </c>
    </row>
    <row r="609" s="14" customFormat="1">
      <c r="A609" s="14"/>
      <c r="B609" s="244"/>
      <c r="C609" s="245"/>
      <c r="D609" s="235" t="s">
        <v>147</v>
      </c>
      <c r="E609" s="246" t="s">
        <v>19</v>
      </c>
      <c r="F609" s="247" t="s">
        <v>593</v>
      </c>
      <c r="G609" s="245"/>
      <c r="H609" s="248">
        <v>0.17999999999999999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147</v>
      </c>
      <c r="AU609" s="254" t="s">
        <v>83</v>
      </c>
      <c r="AV609" s="14" t="s">
        <v>83</v>
      </c>
      <c r="AW609" s="14" t="s">
        <v>35</v>
      </c>
      <c r="AX609" s="14" t="s">
        <v>73</v>
      </c>
      <c r="AY609" s="254" t="s">
        <v>137</v>
      </c>
    </row>
    <row r="610" s="14" customFormat="1">
      <c r="A610" s="14"/>
      <c r="B610" s="244"/>
      <c r="C610" s="245"/>
      <c r="D610" s="235" t="s">
        <v>147</v>
      </c>
      <c r="E610" s="246" t="s">
        <v>19</v>
      </c>
      <c r="F610" s="247" t="s">
        <v>594</v>
      </c>
      <c r="G610" s="245"/>
      <c r="H610" s="248">
        <v>0.19600000000000001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147</v>
      </c>
      <c r="AU610" s="254" t="s">
        <v>83</v>
      </c>
      <c r="AV610" s="14" t="s">
        <v>83</v>
      </c>
      <c r="AW610" s="14" t="s">
        <v>35</v>
      </c>
      <c r="AX610" s="14" t="s">
        <v>73</v>
      </c>
      <c r="AY610" s="254" t="s">
        <v>137</v>
      </c>
    </row>
    <row r="611" s="14" customFormat="1">
      <c r="A611" s="14"/>
      <c r="B611" s="244"/>
      <c r="C611" s="245"/>
      <c r="D611" s="235" t="s">
        <v>147</v>
      </c>
      <c r="E611" s="246" t="s">
        <v>19</v>
      </c>
      <c r="F611" s="247" t="s">
        <v>595</v>
      </c>
      <c r="G611" s="245"/>
      <c r="H611" s="248">
        <v>0.27300000000000002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147</v>
      </c>
      <c r="AU611" s="254" t="s">
        <v>83</v>
      </c>
      <c r="AV611" s="14" t="s">
        <v>83</v>
      </c>
      <c r="AW611" s="14" t="s">
        <v>35</v>
      </c>
      <c r="AX611" s="14" t="s">
        <v>73</v>
      </c>
      <c r="AY611" s="254" t="s">
        <v>137</v>
      </c>
    </row>
    <row r="612" s="13" customFormat="1">
      <c r="A612" s="13"/>
      <c r="B612" s="233"/>
      <c r="C612" s="234"/>
      <c r="D612" s="235" t="s">
        <v>147</v>
      </c>
      <c r="E612" s="236" t="s">
        <v>19</v>
      </c>
      <c r="F612" s="237" t="s">
        <v>272</v>
      </c>
      <c r="G612" s="234"/>
      <c r="H612" s="236" t="s">
        <v>19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147</v>
      </c>
      <c r="AU612" s="243" t="s">
        <v>83</v>
      </c>
      <c r="AV612" s="13" t="s">
        <v>81</v>
      </c>
      <c r="AW612" s="13" t="s">
        <v>35</v>
      </c>
      <c r="AX612" s="13" t="s">
        <v>73</v>
      </c>
      <c r="AY612" s="243" t="s">
        <v>137</v>
      </c>
    </row>
    <row r="613" s="14" customFormat="1">
      <c r="A613" s="14"/>
      <c r="B613" s="244"/>
      <c r="C613" s="245"/>
      <c r="D613" s="235" t="s">
        <v>147</v>
      </c>
      <c r="E613" s="246" t="s">
        <v>19</v>
      </c>
      <c r="F613" s="247" t="s">
        <v>596</v>
      </c>
      <c r="G613" s="245"/>
      <c r="H613" s="248">
        <v>2.5649999999999999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147</v>
      </c>
      <c r="AU613" s="254" t="s">
        <v>83</v>
      </c>
      <c r="AV613" s="14" t="s">
        <v>83</v>
      </c>
      <c r="AW613" s="14" t="s">
        <v>35</v>
      </c>
      <c r="AX613" s="14" t="s">
        <v>73</v>
      </c>
      <c r="AY613" s="254" t="s">
        <v>137</v>
      </c>
    </row>
    <row r="614" s="15" customFormat="1">
      <c r="A614" s="15"/>
      <c r="B614" s="265"/>
      <c r="C614" s="266"/>
      <c r="D614" s="235" t="s">
        <v>147</v>
      </c>
      <c r="E614" s="267" t="s">
        <v>19</v>
      </c>
      <c r="F614" s="268" t="s">
        <v>201</v>
      </c>
      <c r="G614" s="266"/>
      <c r="H614" s="269">
        <v>8.4269999999999996</v>
      </c>
      <c r="I614" s="270"/>
      <c r="J614" s="266"/>
      <c r="K614" s="266"/>
      <c r="L614" s="271"/>
      <c r="M614" s="272"/>
      <c r="N614" s="273"/>
      <c r="O614" s="273"/>
      <c r="P614" s="273"/>
      <c r="Q614" s="273"/>
      <c r="R614" s="273"/>
      <c r="S614" s="273"/>
      <c r="T614" s="274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5" t="s">
        <v>147</v>
      </c>
      <c r="AU614" s="275" t="s">
        <v>83</v>
      </c>
      <c r="AV614" s="15" t="s">
        <v>145</v>
      </c>
      <c r="AW614" s="15" t="s">
        <v>35</v>
      </c>
      <c r="AX614" s="15" t="s">
        <v>81</v>
      </c>
      <c r="AY614" s="275" t="s">
        <v>137</v>
      </c>
    </row>
    <row r="615" s="2" customFormat="1" ht="21.75" customHeight="1">
      <c r="A615" s="40"/>
      <c r="B615" s="41"/>
      <c r="C615" s="220" t="s">
        <v>597</v>
      </c>
      <c r="D615" s="220" t="s">
        <v>140</v>
      </c>
      <c r="E615" s="221" t="s">
        <v>598</v>
      </c>
      <c r="F615" s="222" t="s">
        <v>599</v>
      </c>
      <c r="G615" s="223" t="s">
        <v>164</v>
      </c>
      <c r="H615" s="224">
        <v>6.7649999999999997</v>
      </c>
      <c r="I615" s="225"/>
      <c r="J615" s="226">
        <f>ROUND(I615*H615,2)</f>
        <v>0</v>
      </c>
      <c r="K615" s="222" t="s">
        <v>144</v>
      </c>
      <c r="L615" s="46"/>
      <c r="M615" s="227" t="s">
        <v>19</v>
      </c>
      <c r="N615" s="228" t="s">
        <v>44</v>
      </c>
      <c r="O615" s="86"/>
      <c r="P615" s="229">
        <f>O615*H615</f>
        <v>0</v>
      </c>
      <c r="Q615" s="229">
        <v>0</v>
      </c>
      <c r="R615" s="229">
        <f>Q615*H615</f>
        <v>0</v>
      </c>
      <c r="S615" s="229">
        <v>2.2000000000000002</v>
      </c>
      <c r="T615" s="230">
        <f>S615*H615</f>
        <v>14.883000000000001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31" t="s">
        <v>145</v>
      </c>
      <c r="AT615" s="231" t="s">
        <v>140</v>
      </c>
      <c r="AU615" s="231" t="s">
        <v>83</v>
      </c>
      <c r="AY615" s="19" t="s">
        <v>137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9" t="s">
        <v>81</v>
      </c>
      <c r="BK615" s="232">
        <f>ROUND(I615*H615,2)</f>
        <v>0</v>
      </c>
      <c r="BL615" s="19" t="s">
        <v>145</v>
      </c>
      <c r="BM615" s="231" t="s">
        <v>600</v>
      </c>
    </row>
    <row r="616" s="13" customFormat="1">
      <c r="A616" s="13"/>
      <c r="B616" s="233"/>
      <c r="C616" s="234"/>
      <c r="D616" s="235" t="s">
        <v>147</v>
      </c>
      <c r="E616" s="236" t="s">
        <v>19</v>
      </c>
      <c r="F616" s="237" t="s">
        <v>601</v>
      </c>
      <c r="G616" s="234"/>
      <c r="H616" s="236" t="s">
        <v>19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147</v>
      </c>
      <c r="AU616" s="243" t="s">
        <v>83</v>
      </c>
      <c r="AV616" s="13" t="s">
        <v>81</v>
      </c>
      <c r="AW616" s="13" t="s">
        <v>35</v>
      </c>
      <c r="AX616" s="13" t="s">
        <v>73</v>
      </c>
      <c r="AY616" s="243" t="s">
        <v>137</v>
      </c>
    </row>
    <row r="617" s="14" customFormat="1">
      <c r="A617" s="14"/>
      <c r="B617" s="244"/>
      <c r="C617" s="245"/>
      <c r="D617" s="235" t="s">
        <v>147</v>
      </c>
      <c r="E617" s="246" t="s">
        <v>19</v>
      </c>
      <c r="F617" s="247" t="s">
        <v>602</v>
      </c>
      <c r="G617" s="245"/>
      <c r="H617" s="248">
        <v>4.0289999999999999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147</v>
      </c>
      <c r="AU617" s="254" t="s">
        <v>83</v>
      </c>
      <c r="AV617" s="14" t="s">
        <v>83</v>
      </c>
      <c r="AW617" s="14" t="s">
        <v>35</v>
      </c>
      <c r="AX617" s="14" t="s">
        <v>73</v>
      </c>
      <c r="AY617" s="254" t="s">
        <v>137</v>
      </c>
    </row>
    <row r="618" s="14" customFormat="1">
      <c r="A618" s="14"/>
      <c r="B618" s="244"/>
      <c r="C618" s="245"/>
      <c r="D618" s="235" t="s">
        <v>147</v>
      </c>
      <c r="E618" s="246" t="s">
        <v>19</v>
      </c>
      <c r="F618" s="247" t="s">
        <v>603</v>
      </c>
      <c r="G618" s="245"/>
      <c r="H618" s="248">
        <v>2.7360000000000002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147</v>
      </c>
      <c r="AU618" s="254" t="s">
        <v>83</v>
      </c>
      <c r="AV618" s="14" t="s">
        <v>83</v>
      </c>
      <c r="AW618" s="14" t="s">
        <v>35</v>
      </c>
      <c r="AX618" s="14" t="s">
        <v>73</v>
      </c>
      <c r="AY618" s="254" t="s">
        <v>137</v>
      </c>
    </row>
    <row r="619" s="15" customFormat="1">
      <c r="A619" s="15"/>
      <c r="B619" s="265"/>
      <c r="C619" s="266"/>
      <c r="D619" s="235" t="s">
        <v>147</v>
      </c>
      <c r="E619" s="267" t="s">
        <v>19</v>
      </c>
      <c r="F619" s="268" t="s">
        <v>201</v>
      </c>
      <c r="G619" s="266"/>
      <c r="H619" s="269">
        <v>6.7650000000000006</v>
      </c>
      <c r="I619" s="270"/>
      <c r="J619" s="266"/>
      <c r="K619" s="266"/>
      <c r="L619" s="271"/>
      <c r="M619" s="272"/>
      <c r="N619" s="273"/>
      <c r="O619" s="273"/>
      <c r="P619" s="273"/>
      <c r="Q619" s="273"/>
      <c r="R619" s="273"/>
      <c r="S619" s="273"/>
      <c r="T619" s="27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5" t="s">
        <v>147</v>
      </c>
      <c r="AU619" s="275" t="s">
        <v>83</v>
      </c>
      <c r="AV619" s="15" t="s">
        <v>145</v>
      </c>
      <c r="AW619" s="15" t="s">
        <v>35</v>
      </c>
      <c r="AX619" s="15" t="s">
        <v>81</v>
      </c>
      <c r="AY619" s="275" t="s">
        <v>137</v>
      </c>
    </row>
    <row r="620" s="2" customFormat="1" ht="16.5" customHeight="1">
      <c r="A620" s="40"/>
      <c r="B620" s="41"/>
      <c r="C620" s="220" t="s">
        <v>604</v>
      </c>
      <c r="D620" s="220" t="s">
        <v>140</v>
      </c>
      <c r="E620" s="221" t="s">
        <v>605</v>
      </c>
      <c r="F620" s="222" t="s">
        <v>606</v>
      </c>
      <c r="G620" s="223" t="s">
        <v>143</v>
      </c>
      <c r="H620" s="224">
        <v>67.231999999999999</v>
      </c>
      <c r="I620" s="225"/>
      <c r="J620" s="226">
        <f>ROUND(I620*H620,2)</f>
        <v>0</v>
      </c>
      <c r="K620" s="222" t="s">
        <v>144</v>
      </c>
      <c r="L620" s="46"/>
      <c r="M620" s="227" t="s">
        <v>19</v>
      </c>
      <c r="N620" s="228" t="s">
        <v>44</v>
      </c>
      <c r="O620" s="86"/>
      <c r="P620" s="229">
        <f>O620*H620</f>
        <v>0</v>
      </c>
      <c r="Q620" s="229">
        <v>0</v>
      </c>
      <c r="R620" s="229">
        <f>Q620*H620</f>
        <v>0</v>
      </c>
      <c r="S620" s="229">
        <v>0</v>
      </c>
      <c r="T620" s="230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31" t="s">
        <v>145</v>
      </c>
      <c r="AT620" s="231" t="s">
        <v>140</v>
      </c>
      <c r="AU620" s="231" t="s">
        <v>83</v>
      </c>
      <c r="AY620" s="19" t="s">
        <v>137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9" t="s">
        <v>81</v>
      </c>
      <c r="BK620" s="232">
        <f>ROUND(I620*H620,2)</f>
        <v>0</v>
      </c>
      <c r="BL620" s="19" t="s">
        <v>145</v>
      </c>
      <c r="BM620" s="231" t="s">
        <v>607</v>
      </c>
    </row>
    <row r="621" s="13" customFormat="1">
      <c r="A621" s="13"/>
      <c r="B621" s="233"/>
      <c r="C621" s="234"/>
      <c r="D621" s="235" t="s">
        <v>147</v>
      </c>
      <c r="E621" s="236" t="s">
        <v>19</v>
      </c>
      <c r="F621" s="237" t="s">
        <v>608</v>
      </c>
      <c r="G621" s="234"/>
      <c r="H621" s="236" t="s">
        <v>19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147</v>
      </c>
      <c r="AU621" s="243" t="s">
        <v>83</v>
      </c>
      <c r="AV621" s="13" t="s">
        <v>81</v>
      </c>
      <c r="AW621" s="13" t="s">
        <v>35</v>
      </c>
      <c r="AX621" s="13" t="s">
        <v>73</v>
      </c>
      <c r="AY621" s="243" t="s">
        <v>137</v>
      </c>
    </row>
    <row r="622" s="14" customFormat="1">
      <c r="A622" s="14"/>
      <c r="B622" s="244"/>
      <c r="C622" s="245"/>
      <c r="D622" s="235" t="s">
        <v>147</v>
      </c>
      <c r="E622" s="246" t="s">
        <v>19</v>
      </c>
      <c r="F622" s="247" t="s">
        <v>609</v>
      </c>
      <c r="G622" s="245"/>
      <c r="H622" s="248">
        <v>40.286000000000001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147</v>
      </c>
      <c r="AU622" s="254" t="s">
        <v>83</v>
      </c>
      <c r="AV622" s="14" t="s">
        <v>83</v>
      </c>
      <c r="AW622" s="14" t="s">
        <v>35</v>
      </c>
      <c r="AX622" s="14" t="s">
        <v>73</v>
      </c>
      <c r="AY622" s="254" t="s">
        <v>137</v>
      </c>
    </row>
    <row r="623" s="14" customFormat="1">
      <c r="A623" s="14"/>
      <c r="B623" s="244"/>
      <c r="C623" s="245"/>
      <c r="D623" s="235" t="s">
        <v>147</v>
      </c>
      <c r="E623" s="246" t="s">
        <v>19</v>
      </c>
      <c r="F623" s="247" t="s">
        <v>610</v>
      </c>
      <c r="G623" s="245"/>
      <c r="H623" s="248">
        <v>21.891999999999999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147</v>
      </c>
      <c r="AU623" s="254" t="s">
        <v>83</v>
      </c>
      <c r="AV623" s="14" t="s">
        <v>83</v>
      </c>
      <c r="AW623" s="14" t="s">
        <v>35</v>
      </c>
      <c r="AX623" s="14" t="s">
        <v>73</v>
      </c>
      <c r="AY623" s="254" t="s">
        <v>137</v>
      </c>
    </row>
    <row r="624" s="14" customFormat="1">
      <c r="A624" s="14"/>
      <c r="B624" s="244"/>
      <c r="C624" s="245"/>
      <c r="D624" s="235" t="s">
        <v>147</v>
      </c>
      <c r="E624" s="246" t="s">
        <v>19</v>
      </c>
      <c r="F624" s="247" t="s">
        <v>611</v>
      </c>
      <c r="G624" s="245"/>
      <c r="H624" s="248">
        <v>5.0540000000000003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147</v>
      </c>
      <c r="AU624" s="254" t="s">
        <v>83</v>
      </c>
      <c r="AV624" s="14" t="s">
        <v>83</v>
      </c>
      <c r="AW624" s="14" t="s">
        <v>35</v>
      </c>
      <c r="AX624" s="14" t="s">
        <v>73</v>
      </c>
      <c r="AY624" s="254" t="s">
        <v>137</v>
      </c>
    </row>
    <row r="625" s="15" customFormat="1">
      <c r="A625" s="15"/>
      <c r="B625" s="265"/>
      <c r="C625" s="266"/>
      <c r="D625" s="235" t="s">
        <v>147</v>
      </c>
      <c r="E625" s="267" t="s">
        <v>19</v>
      </c>
      <c r="F625" s="268" t="s">
        <v>201</v>
      </c>
      <c r="G625" s="266"/>
      <c r="H625" s="269">
        <v>67.231999999999999</v>
      </c>
      <c r="I625" s="270"/>
      <c r="J625" s="266"/>
      <c r="K625" s="266"/>
      <c r="L625" s="271"/>
      <c r="M625" s="272"/>
      <c r="N625" s="273"/>
      <c r="O625" s="273"/>
      <c r="P625" s="273"/>
      <c r="Q625" s="273"/>
      <c r="R625" s="273"/>
      <c r="S625" s="273"/>
      <c r="T625" s="27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5" t="s">
        <v>147</v>
      </c>
      <c r="AU625" s="275" t="s">
        <v>83</v>
      </c>
      <c r="AV625" s="15" t="s">
        <v>145</v>
      </c>
      <c r="AW625" s="15" t="s">
        <v>35</v>
      </c>
      <c r="AX625" s="15" t="s">
        <v>81</v>
      </c>
      <c r="AY625" s="275" t="s">
        <v>137</v>
      </c>
    </row>
    <row r="626" s="2" customFormat="1" ht="21.75" customHeight="1">
      <c r="A626" s="40"/>
      <c r="B626" s="41"/>
      <c r="C626" s="220" t="s">
        <v>612</v>
      </c>
      <c r="D626" s="220" t="s">
        <v>140</v>
      </c>
      <c r="E626" s="221" t="s">
        <v>613</v>
      </c>
      <c r="F626" s="222" t="s">
        <v>614</v>
      </c>
      <c r="G626" s="223" t="s">
        <v>143</v>
      </c>
      <c r="H626" s="224">
        <v>134.464</v>
      </c>
      <c r="I626" s="225"/>
      <c r="J626" s="226">
        <f>ROUND(I626*H626,2)</f>
        <v>0</v>
      </c>
      <c r="K626" s="222" t="s">
        <v>144</v>
      </c>
      <c r="L626" s="46"/>
      <c r="M626" s="227" t="s">
        <v>19</v>
      </c>
      <c r="N626" s="228" t="s">
        <v>44</v>
      </c>
      <c r="O626" s="86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31" t="s">
        <v>145</v>
      </c>
      <c r="AT626" s="231" t="s">
        <v>140</v>
      </c>
      <c r="AU626" s="231" t="s">
        <v>83</v>
      </c>
      <c r="AY626" s="19" t="s">
        <v>137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9" t="s">
        <v>81</v>
      </c>
      <c r="BK626" s="232">
        <f>ROUND(I626*H626,2)</f>
        <v>0</v>
      </c>
      <c r="BL626" s="19" t="s">
        <v>145</v>
      </c>
      <c r="BM626" s="231" t="s">
        <v>615</v>
      </c>
    </row>
    <row r="627" s="13" customFormat="1">
      <c r="A627" s="13"/>
      <c r="B627" s="233"/>
      <c r="C627" s="234"/>
      <c r="D627" s="235" t="s">
        <v>147</v>
      </c>
      <c r="E627" s="236" t="s">
        <v>19</v>
      </c>
      <c r="F627" s="237" t="s">
        <v>608</v>
      </c>
      <c r="G627" s="234"/>
      <c r="H627" s="236" t="s">
        <v>19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147</v>
      </c>
      <c r="AU627" s="243" t="s">
        <v>83</v>
      </c>
      <c r="AV627" s="13" t="s">
        <v>81</v>
      </c>
      <c r="AW627" s="13" t="s">
        <v>35</v>
      </c>
      <c r="AX627" s="13" t="s">
        <v>73</v>
      </c>
      <c r="AY627" s="243" t="s">
        <v>137</v>
      </c>
    </row>
    <row r="628" s="14" customFormat="1">
      <c r="A628" s="14"/>
      <c r="B628" s="244"/>
      <c r="C628" s="245"/>
      <c r="D628" s="235" t="s">
        <v>147</v>
      </c>
      <c r="E628" s="246" t="s">
        <v>19</v>
      </c>
      <c r="F628" s="247" t="s">
        <v>609</v>
      </c>
      <c r="G628" s="245"/>
      <c r="H628" s="248">
        <v>40.286000000000001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147</v>
      </c>
      <c r="AU628" s="254" t="s">
        <v>83</v>
      </c>
      <c r="AV628" s="14" t="s">
        <v>83</v>
      </c>
      <c r="AW628" s="14" t="s">
        <v>35</v>
      </c>
      <c r="AX628" s="14" t="s">
        <v>73</v>
      </c>
      <c r="AY628" s="254" t="s">
        <v>137</v>
      </c>
    </row>
    <row r="629" s="14" customFormat="1">
      <c r="A629" s="14"/>
      <c r="B629" s="244"/>
      <c r="C629" s="245"/>
      <c r="D629" s="235" t="s">
        <v>147</v>
      </c>
      <c r="E629" s="246" t="s">
        <v>19</v>
      </c>
      <c r="F629" s="247" t="s">
        <v>610</v>
      </c>
      <c r="G629" s="245"/>
      <c r="H629" s="248">
        <v>21.891999999999999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147</v>
      </c>
      <c r="AU629" s="254" t="s">
        <v>83</v>
      </c>
      <c r="AV629" s="14" t="s">
        <v>83</v>
      </c>
      <c r="AW629" s="14" t="s">
        <v>35</v>
      </c>
      <c r="AX629" s="14" t="s">
        <v>73</v>
      </c>
      <c r="AY629" s="254" t="s">
        <v>137</v>
      </c>
    </row>
    <row r="630" s="14" customFormat="1">
      <c r="A630" s="14"/>
      <c r="B630" s="244"/>
      <c r="C630" s="245"/>
      <c r="D630" s="235" t="s">
        <v>147</v>
      </c>
      <c r="E630" s="246" t="s">
        <v>19</v>
      </c>
      <c r="F630" s="247" t="s">
        <v>611</v>
      </c>
      <c r="G630" s="245"/>
      <c r="H630" s="248">
        <v>5.0540000000000003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147</v>
      </c>
      <c r="AU630" s="254" t="s">
        <v>83</v>
      </c>
      <c r="AV630" s="14" t="s">
        <v>83</v>
      </c>
      <c r="AW630" s="14" t="s">
        <v>35</v>
      </c>
      <c r="AX630" s="14" t="s">
        <v>73</v>
      </c>
      <c r="AY630" s="254" t="s">
        <v>137</v>
      </c>
    </row>
    <row r="631" s="15" customFormat="1">
      <c r="A631" s="15"/>
      <c r="B631" s="265"/>
      <c r="C631" s="266"/>
      <c r="D631" s="235" t="s">
        <v>147</v>
      </c>
      <c r="E631" s="267" t="s">
        <v>19</v>
      </c>
      <c r="F631" s="268" t="s">
        <v>201</v>
      </c>
      <c r="G631" s="266"/>
      <c r="H631" s="269">
        <v>67.231999999999999</v>
      </c>
      <c r="I631" s="270"/>
      <c r="J631" s="266"/>
      <c r="K631" s="266"/>
      <c r="L631" s="271"/>
      <c r="M631" s="272"/>
      <c r="N631" s="273"/>
      <c r="O631" s="273"/>
      <c r="P631" s="273"/>
      <c r="Q631" s="273"/>
      <c r="R631" s="273"/>
      <c r="S631" s="273"/>
      <c r="T631" s="27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5" t="s">
        <v>147</v>
      </c>
      <c r="AU631" s="275" t="s">
        <v>83</v>
      </c>
      <c r="AV631" s="15" t="s">
        <v>145</v>
      </c>
      <c r="AW631" s="15" t="s">
        <v>35</v>
      </c>
      <c r="AX631" s="15" t="s">
        <v>81</v>
      </c>
      <c r="AY631" s="275" t="s">
        <v>137</v>
      </c>
    </row>
    <row r="632" s="14" customFormat="1">
      <c r="A632" s="14"/>
      <c r="B632" s="244"/>
      <c r="C632" s="245"/>
      <c r="D632" s="235" t="s">
        <v>147</v>
      </c>
      <c r="E632" s="245"/>
      <c r="F632" s="247" t="s">
        <v>616</v>
      </c>
      <c r="G632" s="245"/>
      <c r="H632" s="248">
        <v>134.464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147</v>
      </c>
      <c r="AU632" s="254" t="s">
        <v>83</v>
      </c>
      <c r="AV632" s="14" t="s">
        <v>83</v>
      </c>
      <c r="AW632" s="14" t="s">
        <v>4</v>
      </c>
      <c r="AX632" s="14" t="s">
        <v>81</v>
      </c>
      <c r="AY632" s="254" t="s">
        <v>137</v>
      </c>
    </row>
    <row r="633" s="2" customFormat="1" ht="33" customHeight="1">
      <c r="A633" s="40"/>
      <c r="B633" s="41"/>
      <c r="C633" s="220" t="s">
        <v>617</v>
      </c>
      <c r="D633" s="220" t="s">
        <v>140</v>
      </c>
      <c r="E633" s="221" t="s">
        <v>618</v>
      </c>
      <c r="F633" s="222" t="s">
        <v>619</v>
      </c>
      <c r="G633" s="223" t="s">
        <v>143</v>
      </c>
      <c r="H633" s="224">
        <v>18.149999999999999</v>
      </c>
      <c r="I633" s="225"/>
      <c r="J633" s="226">
        <f>ROUND(I633*H633,2)</f>
        <v>0</v>
      </c>
      <c r="K633" s="222" t="s">
        <v>144</v>
      </c>
      <c r="L633" s="46"/>
      <c r="M633" s="227" t="s">
        <v>19</v>
      </c>
      <c r="N633" s="228" t="s">
        <v>44</v>
      </c>
      <c r="O633" s="86"/>
      <c r="P633" s="229">
        <f>O633*H633</f>
        <v>0</v>
      </c>
      <c r="Q633" s="229">
        <v>0</v>
      </c>
      <c r="R633" s="229">
        <f>Q633*H633</f>
        <v>0</v>
      </c>
      <c r="S633" s="229">
        <v>0.035000000000000003</v>
      </c>
      <c r="T633" s="230">
        <f>S633*H633</f>
        <v>0.63524999999999998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31" t="s">
        <v>145</v>
      </c>
      <c r="AT633" s="231" t="s">
        <v>140</v>
      </c>
      <c r="AU633" s="231" t="s">
        <v>83</v>
      </c>
      <c r="AY633" s="19" t="s">
        <v>137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9" t="s">
        <v>81</v>
      </c>
      <c r="BK633" s="232">
        <f>ROUND(I633*H633,2)</f>
        <v>0</v>
      </c>
      <c r="BL633" s="19" t="s">
        <v>145</v>
      </c>
      <c r="BM633" s="231" t="s">
        <v>620</v>
      </c>
    </row>
    <row r="634" s="13" customFormat="1">
      <c r="A634" s="13"/>
      <c r="B634" s="233"/>
      <c r="C634" s="234"/>
      <c r="D634" s="235" t="s">
        <v>147</v>
      </c>
      <c r="E634" s="236" t="s">
        <v>19</v>
      </c>
      <c r="F634" s="237" t="s">
        <v>621</v>
      </c>
      <c r="G634" s="234"/>
      <c r="H634" s="236" t="s">
        <v>19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147</v>
      </c>
      <c r="AU634" s="243" t="s">
        <v>83</v>
      </c>
      <c r="AV634" s="13" t="s">
        <v>81</v>
      </c>
      <c r="AW634" s="13" t="s">
        <v>35</v>
      </c>
      <c r="AX634" s="13" t="s">
        <v>73</v>
      </c>
      <c r="AY634" s="243" t="s">
        <v>137</v>
      </c>
    </row>
    <row r="635" s="13" customFormat="1">
      <c r="A635" s="13"/>
      <c r="B635" s="233"/>
      <c r="C635" s="234"/>
      <c r="D635" s="235" t="s">
        <v>147</v>
      </c>
      <c r="E635" s="236" t="s">
        <v>19</v>
      </c>
      <c r="F635" s="237" t="s">
        <v>194</v>
      </c>
      <c r="G635" s="234"/>
      <c r="H635" s="236" t="s">
        <v>19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147</v>
      </c>
      <c r="AU635" s="243" t="s">
        <v>83</v>
      </c>
      <c r="AV635" s="13" t="s">
        <v>81</v>
      </c>
      <c r="AW635" s="13" t="s">
        <v>35</v>
      </c>
      <c r="AX635" s="13" t="s">
        <v>73</v>
      </c>
      <c r="AY635" s="243" t="s">
        <v>137</v>
      </c>
    </row>
    <row r="636" s="14" customFormat="1">
      <c r="A636" s="14"/>
      <c r="B636" s="244"/>
      <c r="C636" s="245"/>
      <c r="D636" s="235" t="s">
        <v>147</v>
      </c>
      <c r="E636" s="246" t="s">
        <v>19</v>
      </c>
      <c r="F636" s="247" t="s">
        <v>622</v>
      </c>
      <c r="G636" s="245"/>
      <c r="H636" s="248">
        <v>5.3499999999999996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147</v>
      </c>
      <c r="AU636" s="254" t="s">
        <v>83</v>
      </c>
      <c r="AV636" s="14" t="s">
        <v>83</v>
      </c>
      <c r="AW636" s="14" t="s">
        <v>35</v>
      </c>
      <c r="AX636" s="14" t="s">
        <v>73</v>
      </c>
      <c r="AY636" s="254" t="s">
        <v>137</v>
      </c>
    </row>
    <row r="637" s="13" customFormat="1">
      <c r="A637" s="13"/>
      <c r="B637" s="233"/>
      <c r="C637" s="234"/>
      <c r="D637" s="235" t="s">
        <v>147</v>
      </c>
      <c r="E637" s="236" t="s">
        <v>19</v>
      </c>
      <c r="F637" s="237" t="s">
        <v>569</v>
      </c>
      <c r="G637" s="234"/>
      <c r="H637" s="236" t="s">
        <v>19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147</v>
      </c>
      <c r="AU637" s="243" t="s">
        <v>83</v>
      </c>
      <c r="AV637" s="13" t="s">
        <v>81</v>
      </c>
      <c r="AW637" s="13" t="s">
        <v>35</v>
      </c>
      <c r="AX637" s="13" t="s">
        <v>73</v>
      </c>
      <c r="AY637" s="243" t="s">
        <v>137</v>
      </c>
    </row>
    <row r="638" s="14" customFormat="1">
      <c r="A638" s="14"/>
      <c r="B638" s="244"/>
      <c r="C638" s="245"/>
      <c r="D638" s="235" t="s">
        <v>147</v>
      </c>
      <c r="E638" s="246" t="s">
        <v>19</v>
      </c>
      <c r="F638" s="247" t="s">
        <v>623</v>
      </c>
      <c r="G638" s="245"/>
      <c r="H638" s="248">
        <v>3.2000000000000002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147</v>
      </c>
      <c r="AU638" s="254" t="s">
        <v>83</v>
      </c>
      <c r="AV638" s="14" t="s">
        <v>83</v>
      </c>
      <c r="AW638" s="14" t="s">
        <v>35</v>
      </c>
      <c r="AX638" s="14" t="s">
        <v>73</v>
      </c>
      <c r="AY638" s="254" t="s">
        <v>137</v>
      </c>
    </row>
    <row r="639" s="13" customFormat="1">
      <c r="A639" s="13"/>
      <c r="B639" s="233"/>
      <c r="C639" s="234"/>
      <c r="D639" s="235" t="s">
        <v>147</v>
      </c>
      <c r="E639" s="236" t="s">
        <v>19</v>
      </c>
      <c r="F639" s="237" t="s">
        <v>571</v>
      </c>
      <c r="G639" s="234"/>
      <c r="H639" s="236" t="s">
        <v>19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147</v>
      </c>
      <c r="AU639" s="243" t="s">
        <v>83</v>
      </c>
      <c r="AV639" s="13" t="s">
        <v>81</v>
      </c>
      <c r="AW639" s="13" t="s">
        <v>35</v>
      </c>
      <c r="AX639" s="13" t="s">
        <v>73</v>
      </c>
      <c r="AY639" s="243" t="s">
        <v>137</v>
      </c>
    </row>
    <row r="640" s="14" customFormat="1">
      <c r="A640" s="14"/>
      <c r="B640" s="244"/>
      <c r="C640" s="245"/>
      <c r="D640" s="235" t="s">
        <v>147</v>
      </c>
      <c r="E640" s="246" t="s">
        <v>19</v>
      </c>
      <c r="F640" s="247" t="s">
        <v>624</v>
      </c>
      <c r="G640" s="245"/>
      <c r="H640" s="248">
        <v>3.3999999999999999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147</v>
      </c>
      <c r="AU640" s="254" t="s">
        <v>83</v>
      </c>
      <c r="AV640" s="14" t="s">
        <v>83</v>
      </c>
      <c r="AW640" s="14" t="s">
        <v>35</v>
      </c>
      <c r="AX640" s="14" t="s">
        <v>73</v>
      </c>
      <c r="AY640" s="254" t="s">
        <v>137</v>
      </c>
    </row>
    <row r="641" s="13" customFormat="1">
      <c r="A641" s="13"/>
      <c r="B641" s="233"/>
      <c r="C641" s="234"/>
      <c r="D641" s="235" t="s">
        <v>147</v>
      </c>
      <c r="E641" s="236" t="s">
        <v>19</v>
      </c>
      <c r="F641" s="237" t="s">
        <v>573</v>
      </c>
      <c r="G641" s="234"/>
      <c r="H641" s="236" t="s">
        <v>19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147</v>
      </c>
      <c r="AU641" s="243" t="s">
        <v>83</v>
      </c>
      <c r="AV641" s="13" t="s">
        <v>81</v>
      </c>
      <c r="AW641" s="13" t="s">
        <v>35</v>
      </c>
      <c r="AX641" s="13" t="s">
        <v>73</v>
      </c>
      <c r="AY641" s="243" t="s">
        <v>137</v>
      </c>
    </row>
    <row r="642" s="14" customFormat="1">
      <c r="A642" s="14"/>
      <c r="B642" s="244"/>
      <c r="C642" s="245"/>
      <c r="D642" s="235" t="s">
        <v>147</v>
      </c>
      <c r="E642" s="246" t="s">
        <v>19</v>
      </c>
      <c r="F642" s="247" t="s">
        <v>625</v>
      </c>
      <c r="G642" s="245"/>
      <c r="H642" s="248">
        <v>2.1000000000000001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147</v>
      </c>
      <c r="AU642" s="254" t="s">
        <v>83</v>
      </c>
      <c r="AV642" s="14" t="s">
        <v>83</v>
      </c>
      <c r="AW642" s="14" t="s">
        <v>35</v>
      </c>
      <c r="AX642" s="14" t="s">
        <v>73</v>
      </c>
      <c r="AY642" s="254" t="s">
        <v>137</v>
      </c>
    </row>
    <row r="643" s="13" customFormat="1">
      <c r="A643" s="13"/>
      <c r="B643" s="233"/>
      <c r="C643" s="234"/>
      <c r="D643" s="235" t="s">
        <v>147</v>
      </c>
      <c r="E643" s="236" t="s">
        <v>19</v>
      </c>
      <c r="F643" s="237" t="s">
        <v>336</v>
      </c>
      <c r="G643" s="234"/>
      <c r="H643" s="236" t="s">
        <v>19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147</v>
      </c>
      <c r="AU643" s="243" t="s">
        <v>83</v>
      </c>
      <c r="AV643" s="13" t="s">
        <v>81</v>
      </c>
      <c r="AW643" s="13" t="s">
        <v>35</v>
      </c>
      <c r="AX643" s="13" t="s">
        <v>73</v>
      </c>
      <c r="AY643" s="243" t="s">
        <v>137</v>
      </c>
    </row>
    <row r="644" s="14" customFormat="1">
      <c r="A644" s="14"/>
      <c r="B644" s="244"/>
      <c r="C644" s="245"/>
      <c r="D644" s="235" t="s">
        <v>147</v>
      </c>
      <c r="E644" s="246" t="s">
        <v>19</v>
      </c>
      <c r="F644" s="247" t="s">
        <v>625</v>
      </c>
      <c r="G644" s="245"/>
      <c r="H644" s="248">
        <v>2.1000000000000001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147</v>
      </c>
      <c r="AU644" s="254" t="s">
        <v>83</v>
      </c>
      <c r="AV644" s="14" t="s">
        <v>83</v>
      </c>
      <c r="AW644" s="14" t="s">
        <v>35</v>
      </c>
      <c r="AX644" s="14" t="s">
        <v>73</v>
      </c>
      <c r="AY644" s="254" t="s">
        <v>137</v>
      </c>
    </row>
    <row r="645" s="13" customFormat="1">
      <c r="A645" s="13"/>
      <c r="B645" s="233"/>
      <c r="C645" s="234"/>
      <c r="D645" s="235" t="s">
        <v>147</v>
      </c>
      <c r="E645" s="236" t="s">
        <v>19</v>
      </c>
      <c r="F645" s="237" t="s">
        <v>575</v>
      </c>
      <c r="G645" s="234"/>
      <c r="H645" s="236" t="s">
        <v>19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147</v>
      </c>
      <c r="AU645" s="243" t="s">
        <v>83</v>
      </c>
      <c r="AV645" s="13" t="s">
        <v>81</v>
      </c>
      <c r="AW645" s="13" t="s">
        <v>35</v>
      </c>
      <c r="AX645" s="13" t="s">
        <v>73</v>
      </c>
      <c r="AY645" s="243" t="s">
        <v>137</v>
      </c>
    </row>
    <row r="646" s="14" customFormat="1">
      <c r="A646" s="14"/>
      <c r="B646" s="244"/>
      <c r="C646" s="245"/>
      <c r="D646" s="235" t="s">
        <v>147</v>
      </c>
      <c r="E646" s="246" t="s">
        <v>19</v>
      </c>
      <c r="F646" s="247" t="s">
        <v>626</v>
      </c>
      <c r="G646" s="245"/>
      <c r="H646" s="248">
        <v>1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147</v>
      </c>
      <c r="AU646" s="254" t="s">
        <v>83</v>
      </c>
      <c r="AV646" s="14" t="s">
        <v>83</v>
      </c>
      <c r="AW646" s="14" t="s">
        <v>35</v>
      </c>
      <c r="AX646" s="14" t="s">
        <v>73</v>
      </c>
      <c r="AY646" s="254" t="s">
        <v>137</v>
      </c>
    </row>
    <row r="647" s="13" customFormat="1">
      <c r="A647" s="13"/>
      <c r="B647" s="233"/>
      <c r="C647" s="234"/>
      <c r="D647" s="235" t="s">
        <v>147</v>
      </c>
      <c r="E647" s="236" t="s">
        <v>19</v>
      </c>
      <c r="F647" s="237" t="s">
        <v>577</v>
      </c>
      <c r="G647" s="234"/>
      <c r="H647" s="236" t="s">
        <v>19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147</v>
      </c>
      <c r="AU647" s="243" t="s">
        <v>83</v>
      </c>
      <c r="AV647" s="13" t="s">
        <v>81</v>
      </c>
      <c r="AW647" s="13" t="s">
        <v>35</v>
      </c>
      <c r="AX647" s="13" t="s">
        <v>73</v>
      </c>
      <c r="AY647" s="243" t="s">
        <v>137</v>
      </c>
    </row>
    <row r="648" s="14" customFormat="1">
      <c r="A648" s="14"/>
      <c r="B648" s="244"/>
      <c r="C648" s="245"/>
      <c r="D648" s="235" t="s">
        <v>147</v>
      </c>
      <c r="E648" s="246" t="s">
        <v>19</v>
      </c>
      <c r="F648" s="247" t="s">
        <v>626</v>
      </c>
      <c r="G648" s="245"/>
      <c r="H648" s="248">
        <v>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147</v>
      </c>
      <c r="AU648" s="254" t="s">
        <v>83</v>
      </c>
      <c r="AV648" s="14" t="s">
        <v>83</v>
      </c>
      <c r="AW648" s="14" t="s">
        <v>35</v>
      </c>
      <c r="AX648" s="14" t="s">
        <v>73</v>
      </c>
      <c r="AY648" s="254" t="s">
        <v>137</v>
      </c>
    </row>
    <row r="649" s="15" customFormat="1">
      <c r="A649" s="15"/>
      <c r="B649" s="265"/>
      <c r="C649" s="266"/>
      <c r="D649" s="235" t="s">
        <v>147</v>
      </c>
      <c r="E649" s="267" t="s">
        <v>19</v>
      </c>
      <c r="F649" s="268" t="s">
        <v>201</v>
      </c>
      <c r="G649" s="266"/>
      <c r="H649" s="269">
        <v>18.150000000000002</v>
      </c>
      <c r="I649" s="270"/>
      <c r="J649" s="266"/>
      <c r="K649" s="266"/>
      <c r="L649" s="271"/>
      <c r="M649" s="272"/>
      <c r="N649" s="273"/>
      <c r="O649" s="273"/>
      <c r="P649" s="273"/>
      <c r="Q649" s="273"/>
      <c r="R649" s="273"/>
      <c r="S649" s="273"/>
      <c r="T649" s="27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5" t="s">
        <v>147</v>
      </c>
      <c r="AU649" s="275" t="s">
        <v>83</v>
      </c>
      <c r="AV649" s="15" t="s">
        <v>145</v>
      </c>
      <c r="AW649" s="15" t="s">
        <v>35</v>
      </c>
      <c r="AX649" s="15" t="s">
        <v>81</v>
      </c>
      <c r="AY649" s="275" t="s">
        <v>137</v>
      </c>
    </row>
    <row r="650" s="2" customFormat="1" ht="44.25" customHeight="1">
      <c r="A650" s="40"/>
      <c r="B650" s="41"/>
      <c r="C650" s="220" t="s">
        <v>627</v>
      </c>
      <c r="D650" s="220" t="s">
        <v>140</v>
      </c>
      <c r="E650" s="221" t="s">
        <v>628</v>
      </c>
      <c r="F650" s="222" t="s">
        <v>629</v>
      </c>
      <c r="G650" s="223" t="s">
        <v>143</v>
      </c>
      <c r="H650" s="224">
        <v>0.95999999999999996</v>
      </c>
      <c r="I650" s="225"/>
      <c r="J650" s="226">
        <f>ROUND(I650*H650,2)</f>
        <v>0</v>
      </c>
      <c r="K650" s="222" t="s">
        <v>144</v>
      </c>
      <c r="L650" s="46"/>
      <c r="M650" s="227" t="s">
        <v>19</v>
      </c>
      <c r="N650" s="228" t="s">
        <v>44</v>
      </c>
      <c r="O650" s="86"/>
      <c r="P650" s="229">
        <f>O650*H650</f>
        <v>0</v>
      </c>
      <c r="Q650" s="229">
        <v>0</v>
      </c>
      <c r="R650" s="229">
        <f>Q650*H650</f>
        <v>0</v>
      </c>
      <c r="S650" s="229">
        <v>0.058999999999999997</v>
      </c>
      <c r="T650" s="230">
        <f>S650*H650</f>
        <v>0.056639999999999996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31" t="s">
        <v>145</v>
      </c>
      <c r="AT650" s="231" t="s">
        <v>140</v>
      </c>
      <c r="AU650" s="231" t="s">
        <v>83</v>
      </c>
      <c r="AY650" s="19" t="s">
        <v>137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19" t="s">
        <v>81</v>
      </c>
      <c r="BK650" s="232">
        <f>ROUND(I650*H650,2)</f>
        <v>0</v>
      </c>
      <c r="BL650" s="19" t="s">
        <v>145</v>
      </c>
      <c r="BM650" s="231" t="s">
        <v>630</v>
      </c>
    </row>
    <row r="651" s="13" customFormat="1">
      <c r="A651" s="13"/>
      <c r="B651" s="233"/>
      <c r="C651" s="234"/>
      <c r="D651" s="235" t="s">
        <v>147</v>
      </c>
      <c r="E651" s="236" t="s">
        <v>19</v>
      </c>
      <c r="F651" s="237" t="s">
        <v>631</v>
      </c>
      <c r="G651" s="234"/>
      <c r="H651" s="236" t="s">
        <v>19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147</v>
      </c>
      <c r="AU651" s="243" t="s">
        <v>83</v>
      </c>
      <c r="AV651" s="13" t="s">
        <v>81</v>
      </c>
      <c r="AW651" s="13" t="s">
        <v>35</v>
      </c>
      <c r="AX651" s="13" t="s">
        <v>73</v>
      </c>
      <c r="AY651" s="243" t="s">
        <v>137</v>
      </c>
    </row>
    <row r="652" s="14" customFormat="1">
      <c r="A652" s="14"/>
      <c r="B652" s="244"/>
      <c r="C652" s="245"/>
      <c r="D652" s="235" t="s">
        <v>147</v>
      </c>
      <c r="E652" s="246" t="s">
        <v>19</v>
      </c>
      <c r="F652" s="247" t="s">
        <v>632</v>
      </c>
      <c r="G652" s="245"/>
      <c r="H652" s="248">
        <v>0.95999999999999996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147</v>
      </c>
      <c r="AU652" s="254" t="s">
        <v>83</v>
      </c>
      <c r="AV652" s="14" t="s">
        <v>83</v>
      </c>
      <c r="AW652" s="14" t="s">
        <v>35</v>
      </c>
      <c r="AX652" s="14" t="s">
        <v>81</v>
      </c>
      <c r="AY652" s="254" t="s">
        <v>137</v>
      </c>
    </row>
    <row r="653" s="2" customFormat="1" ht="21.75" customHeight="1">
      <c r="A653" s="40"/>
      <c r="B653" s="41"/>
      <c r="C653" s="220" t="s">
        <v>633</v>
      </c>
      <c r="D653" s="220" t="s">
        <v>140</v>
      </c>
      <c r="E653" s="221" t="s">
        <v>634</v>
      </c>
      <c r="F653" s="222" t="s">
        <v>635</v>
      </c>
      <c r="G653" s="223" t="s">
        <v>164</v>
      </c>
      <c r="H653" s="224">
        <v>2.3090000000000002</v>
      </c>
      <c r="I653" s="225"/>
      <c r="J653" s="226">
        <f>ROUND(I653*H653,2)</f>
        <v>0</v>
      </c>
      <c r="K653" s="222" t="s">
        <v>144</v>
      </c>
      <c r="L653" s="46"/>
      <c r="M653" s="227" t="s">
        <v>19</v>
      </c>
      <c r="N653" s="228" t="s">
        <v>44</v>
      </c>
      <c r="O653" s="86"/>
      <c r="P653" s="229">
        <f>O653*H653</f>
        <v>0</v>
      </c>
      <c r="Q653" s="229">
        <v>0</v>
      </c>
      <c r="R653" s="229">
        <f>Q653*H653</f>
        <v>0</v>
      </c>
      <c r="S653" s="229">
        <v>1.3999999999999999</v>
      </c>
      <c r="T653" s="230">
        <f>S653*H653</f>
        <v>3.2326000000000001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31" t="s">
        <v>145</v>
      </c>
      <c r="AT653" s="231" t="s">
        <v>140</v>
      </c>
      <c r="AU653" s="231" t="s">
        <v>83</v>
      </c>
      <c r="AY653" s="19" t="s">
        <v>137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9" t="s">
        <v>81</v>
      </c>
      <c r="BK653" s="232">
        <f>ROUND(I653*H653,2)</f>
        <v>0</v>
      </c>
      <c r="BL653" s="19" t="s">
        <v>145</v>
      </c>
      <c r="BM653" s="231" t="s">
        <v>636</v>
      </c>
    </row>
    <row r="654" s="13" customFormat="1">
      <c r="A654" s="13"/>
      <c r="B654" s="233"/>
      <c r="C654" s="234"/>
      <c r="D654" s="235" t="s">
        <v>147</v>
      </c>
      <c r="E654" s="236" t="s">
        <v>19</v>
      </c>
      <c r="F654" s="237" t="s">
        <v>591</v>
      </c>
      <c r="G654" s="234"/>
      <c r="H654" s="236" t="s">
        <v>19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147</v>
      </c>
      <c r="AU654" s="243" t="s">
        <v>83</v>
      </c>
      <c r="AV654" s="13" t="s">
        <v>81</v>
      </c>
      <c r="AW654" s="13" t="s">
        <v>35</v>
      </c>
      <c r="AX654" s="13" t="s">
        <v>73</v>
      </c>
      <c r="AY654" s="243" t="s">
        <v>137</v>
      </c>
    </row>
    <row r="655" s="13" customFormat="1">
      <c r="A655" s="13"/>
      <c r="B655" s="233"/>
      <c r="C655" s="234"/>
      <c r="D655" s="235" t="s">
        <v>147</v>
      </c>
      <c r="E655" s="236" t="s">
        <v>19</v>
      </c>
      <c r="F655" s="237" t="s">
        <v>172</v>
      </c>
      <c r="G655" s="234"/>
      <c r="H655" s="236" t="s">
        <v>19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147</v>
      </c>
      <c r="AU655" s="243" t="s">
        <v>83</v>
      </c>
      <c r="AV655" s="13" t="s">
        <v>81</v>
      </c>
      <c r="AW655" s="13" t="s">
        <v>35</v>
      </c>
      <c r="AX655" s="13" t="s">
        <v>73</v>
      </c>
      <c r="AY655" s="243" t="s">
        <v>137</v>
      </c>
    </row>
    <row r="656" s="14" customFormat="1">
      <c r="A656" s="14"/>
      <c r="B656" s="244"/>
      <c r="C656" s="245"/>
      <c r="D656" s="235" t="s">
        <v>147</v>
      </c>
      <c r="E656" s="246" t="s">
        <v>19</v>
      </c>
      <c r="F656" s="247" t="s">
        <v>637</v>
      </c>
      <c r="G656" s="245"/>
      <c r="H656" s="248">
        <v>1.0560000000000001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147</v>
      </c>
      <c r="AU656" s="254" t="s">
        <v>83</v>
      </c>
      <c r="AV656" s="14" t="s">
        <v>83</v>
      </c>
      <c r="AW656" s="14" t="s">
        <v>35</v>
      </c>
      <c r="AX656" s="14" t="s">
        <v>73</v>
      </c>
      <c r="AY656" s="254" t="s">
        <v>137</v>
      </c>
    </row>
    <row r="657" s="14" customFormat="1">
      <c r="A657" s="14"/>
      <c r="B657" s="244"/>
      <c r="C657" s="245"/>
      <c r="D657" s="235" t="s">
        <v>147</v>
      </c>
      <c r="E657" s="246" t="s">
        <v>19</v>
      </c>
      <c r="F657" s="247" t="s">
        <v>638</v>
      </c>
      <c r="G657" s="245"/>
      <c r="H657" s="248">
        <v>0.22400000000000001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147</v>
      </c>
      <c r="AU657" s="254" t="s">
        <v>83</v>
      </c>
      <c r="AV657" s="14" t="s">
        <v>83</v>
      </c>
      <c r="AW657" s="14" t="s">
        <v>35</v>
      </c>
      <c r="AX657" s="14" t="s">
        <v>73</v>
      </c>
      <c r="AY657" s="254" t="s">
        <v>137</v>
      </c>
    </row>
    <row r="658" s="14" customFormat="1">
      <c r="A658" s="14"/>
      <c r="B658" s="244"/>
      <c r="C658" s="245"/>
      <c r="D658" s="235" t="s">
        <v>147</v>
      </c>
      <c r="E658" s="246" t="s">
        <v>19</v>
      </c>
      <c r="F658" s="247" t="s">
        <v>639</v>
      </c>
      <c r="G658" s="245"/>
      <c r="H658" s="248">
        <v>0.20100000000000001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147</v>
      </c>
      <c r="AU658" s="254" t="s">
        <v>83</v>
      </c>
      <c r="AV658" s="14" t="s">
        <v>83</v>
      </c>
      <c r="AW658" s="14" t="s">
        <v>35</v>
      </c>
      <c r="AX658" s="14" t="s">
        <v>73</v>
      </c>
      <c r="AY658" s="254" t="s">
        <v>137</v>
      </c>
    </row>
    <row r="659" s="13" customFormat="1">
      <c r="A659" s="13"/>
      <c r="B659" s="233"/>
      <c r="C659" s="234"/>
      <c r="D659" s="235" t="s">
        <v>147</v>
      </c>
      <c r="E659" s="236" t="s">
        <v>19</v>
      </c>
      <c r="F659" s="237" t="s">
        <v>272</v>
      </c>
      <c r="G659" s="234"/>
      <c r="H659" s="236" t="s">
        <v>19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147</v>
      </c>
      <c r="AU659" s="243" t="s">
        <v>83</v>
      </c>
      <c r="AV659" s="13" t="s">
        <v>81</v>
      </c>
      <c r="AW659" s="13" t="s">
        <v>35</v>
      </c>
      <c r="AX659" s="13" t="s">
        <v>73</v>
      </c>
      <c r="AY659" s="243" t="s">
        <v>137</v>
      </c>
    </row>
    <row r="660" s="14" customFormat="1">
      <c r="A660" s="14"/>
      <c r="B660" s="244"/>
      <c r="C660" s="245"/>
      <c r="D660" s="235" t="s">
        <v>147</v>
      </c>
      <c r="E660" s="246" t="s">
        <v>19</v>
      </c>
      <c r="F660" s="247" t="s">
        <v>640</v>
      </c>
      <c r="G660" s="245"/>
      <c r="H660" s="248">
        <v>0.71499999999999997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147</v>
      </c>
      <c r="AU660" s="254" t="s">
        <v>83</v>
      </c>
      <c r="AV660" s="14" t="s">
        <v>83</v>
      </c>
      <c r="AW660" s="14" t="s">
        <v>35</v>
      </c>
      <c r="AX660" s="14" t="s">
        <v>73</v>
      </c>
      <c r="AY660" s="254" t="s">
        <v>137</v>
      </c>
    </row>
    <row r="661" s="13" customFormat="1">
      <c r="A661" s="13"/>
      <c r="B661" s="233"/>
      <c r="C661" s="234"/>
      <c r="D661" s="235" t="s">
        <v>147</v>
      </c>
      <c r="E661" s="236" t="s">
        <v>19</v>
      </c>
      <c r="F661" s="237" t="s">
        <v>641</v>
      </c>
      <c r="G661" s="234"/>
      <c r="H661" s="236" t="s">
        <v>19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147</v>
      </c>
      <c r="AU661" s="243" t="s">
        <v>83</v>
      </c>
      <c r="AV661" s="13" t="s">
        <v>81</v>
      </c>
      <c r="AW661" s="13" t="s">
        <v>35</v>
      </c>
      <c r="AX661" s="13" t="s">
        <v>73</v>
      </c>
      <c r="AY661" s="243" t="s">
        <v>137</v>
      </c>
    </row>
    <row r="662" s="14" customFormat="1">
      <c r="A662" s="14"/>
      <c r="B662" s="244"/>
      <c r="C662" s="245"/>
      <c r="D662" s="235" t="s">
        <v>147</v>
      </c>
      <c r="E662" s="246" t="s">
        <v>19</v>
      </c>
      <c r="F662" s="247" t="s">
        <v>642</v>
      </c>
      <c r="G662" s="245"/>
      <c r="H662" s="248">
        <v>0.113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147</v>
      </c>
      <c r="AU662" s="254" t="s">
        <v>83</v>
      </c>
      <c r="AV662" s="14" t="s">
        <v>83</v>
      </c>
      <c r="AW662" s="14" t="s">
        <v>35</v>
      </c>
      <c r="AX662" s="14" t="s">
        <v>73</v>
      </c>
      <c r="AY662" s="254" t="s">
        <v>137</v>
      </c>
    </row>
    <row r="663" s="15" customFormat="1">
      <c r="A663" s="15"/>
      <c r="B663" s="265"/>
      <c r="C663" s="266"/>
      <c r="D663" s="235" t="s">
        <v>147</v>
      </c>
      <c r="E663" s="267" t="s">
        <v>19</v>
      </c>
      <c r="F663" s="268" t="s">
        <v>201</v>
      </c>
      <c r="G663" s="266"/>
      <c r="H663" s="269">
        <v>2.3090000000000002</v>
      </c>
      <c r="I663" s="270"/>
      <c r="J663" s="266"/>
      <c r="K663" s="266"/>
      <c r="L663" s="271"/>
      <c r="M663" s="272"/>
      <c r="N663" s="273"/>
      <c r="O663" s="273"/>
      <c r="P663" s="273"/>
      <c r="Q663" s="273"/>
      <c r="R663" s="273"/>
      <c r="S663" s="273"/>
      <c r="T663" s="27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5" t="s">
        <v>147</v>
      </c>
      <c r="AU663" s="275" t="s">
        <v>83</v>
      </c>
      <c r="AV663" s="15" t="s">
        <v>145</v>
      </c>
      <c r="AW663" s="15" t="s">
        <v>35</v>
      </c>
      <c r="AX663" s="15" t="s">
        <v>81</v>
      </c>
      <c r="AY663" s="275" t="s">
        <v>137</v>
      </c>
    </row>
    <row r="664" s="2" customFormat="1" ht="21.75" customHeight="1">
      <c r="A664" s="40"/>
      <c r="B664" s="41"/>
      <c r="C664" s="220" t="s">
        <v>643</v>
      </c>
      <c r="D664" s="220" t="s">
        <v>140</v>
      </c>
      <c r="E664" s="221" t="s">
        <v>644</v>
      </c>
      <c r="F664" s="222" t="s">
        <v>645</v>
      </c>
      <c r="G664" s="223" t="s">
        <v>164</v>
      </c>
      <c r="H664" s="224">
        <v>5.7450000000000001</v>
      </c>
      <c r="I664" s="225"/>
      <c r="J664" s="226">
        <f>ROUND(I664*H664,2)</f>
        <v>0</v>
      </c>
      <c r="K664" s="222" t="s">
        <v>144</v>
      </c>
      <c r="L664" s="46"/>
      <c r="M664" s="227" t="s">
        <v>19</v>
      </c>
      <c r="N664" s="228" t="s">
        <v>44</v>
      </c>
      <c r="O664" s="86"/>
      <c r="P664" s="229">
        <f>O664*H664</f>
        <v>0</v>
      </c>
      <c r="Q664" s="229">
        <v>0</v>
      </c>
      <c r="R664" s="229">
        <f>Q664*H664</f>
        <v>0</v>
      </c>
      <c r="S664" s="229">
        <v>1.3999999999999999</v>
      </c>
      <c r="T664" s="230">
        <f>S664*H664</f>
        <v>8.0429999999999993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31" t="s">
        <v>145</v>
      </c>
      <c r="AT664" s="231" t="s">
        <v>140</v>
      </c>
      <c r="AU664" s="231" t="s">
        <v>83</v>
      </c>
      <c r="AY664" s="19" t="s">
        <v>137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9" t="s">
        <v>81</v>
      </c>
      <c r="BK664" s="232">
        <f>ROUND(I664*H664,2)</f>
        <v>0</v>
      </c>
      <c r="BL664" s="19" t="s">
        <v>145</v>
      </c>
      <c r="BM664" s="231" t="s">
        <v>646</v>
      </c>
    </row>
    <row r="665" s="13" customFormat="1">
      <c r="A665" s="13"/>
      <c r="B665" s="233"/>
      <c r="C665" s="234"/>
      <c r="D665" s="235" t="s">
        <v>147</v>
      </c>
      <c r="E665" s="236" t="s">
        <v>19</v>
      </c>
      <c r="F665" s="237" t="s">
        <v>591</v>
      </c>
      <c r="G665" s="234"/>
      <c r="H665" s="236" t="s">
        <v>19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147</v>
      </c>
      <c r="AU665" s="243" t="s">
        <v>83</v>
      </c>
      <c r="AV665" s="13" t="s">
        <v>81</v>
      </c>
      <c r="AW665" s="13" t="s">
        <v>35</v>
      </c>
      <c r="AX665" s="13" t="s">
        <v>73</v>
      </c>
      <c r="AY665" s="243" t="s">
        <v>137</v>
      </c>
    </row>
    <row r="666" s="13" customFormat="1">
      <c r="A666" s="13"/>
      <c r="B666" s="233"/>
      <c r="C666" s="234"/>
      <c r="D666" s="235" t="s">
        <v>147</v>
      </c>
      <c r="E666" s="236" t="s">
        <v>19</v>
      </c>
      <c r="F666" s="237" t="s">
        <v>172</v>
      </c>
      <c r="G666" s="234"/>
      <c r="H666" s="236" t="s">
        <v>19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147</v>
      </c>
      <c r="AU666" s="243" t="s">
        <v>83</v>
      </c>
      <c r="AV666" s="13" t="s">
        <v>81</v>
      </c>
      <c r="AW666" s="13" t="s">
        <v>35</v>
      </c>
      <c r="AX666" s="13" t="s">
        <v>73</v>
      </c>
      <c r="AY666" s="243" t="s">
        <v>137</v>
      </c>
    </row>
    <row r="667" s="14" customFormat="1">
      <c r="A667" s="14"/>
      <c r="B667" s="244"/>
      <c r="C667" s="245"/>
      <c r="D667" s="235" t="s">
        <v>147</v>
      </c>
      <c r="E667" s="246" t="s">
        <v>19</v>
      </c>
      <c r="F667" s="247" t="s">
        <v>647</v>
      </c>
      <c r="G667" s="245"/>
      <c r="H667" s="248">
        <v>1.5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147</v>
      </c>
      <c r="AU667" s="254" t="s">
        <v>83</v>
      </c>
      <c r="AV667" s="14" t="s">
        <v>83</v>
      </c>
      <c r="AW667" s="14" t="s">
        <v>35</v>
      </c>
      <c r="AX667" s="14" t="s">
        <v>73</v>
      </c>
      <c r="AY667" s="254" t="s">
        <v>137</v>
      </c>
    </row>
    <row r="668" s="14" customFormat="1">
      <c r="A668" s="14"/>
      <c r="B668" s="244"/>
      <c r="C668" s="245"/>
      <c r="D668" s="235" t="s">
        <v>147</v>
      </c>
      <c r="E668" s="246" t="s">
        <v>19</v>
      </c>
      <c r="F668" s="247" t="s">
        <v>648</v>
      </c>
      <c r="G668" s="245"/>
      <c r="H668" s="248">
        <v>2.1600000000000001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147</v>
      </c>
      <c r="AU668" s="254" t="s">
        <v>83</v>
      </c>
      <c r="AV668" s="14" t="s">
        <v>83</v>
      </c>
      <c r="AW668" s="14" t="s">
        <v>35</v>
      </c>
      <c r="AX668" s="14" t="s">
        <v>73</v>
      </c>
      <c r="AY668" s="254" t="s">
        <v>137</v>
      </c>
    </row>
    <row r="669" s="13" customFormat="1">
      <c r="A669" s="13"/>
      <c r="B669" s="233"/>
      <c r="C669" s="234"/>
      <c r="D669" s="235" t="s">
        <v>147</v>
      </c>
      <c r="E669" s="236" t="s">
        <v>19</v>
      </c>
      <c r="F669" s="237" t="s">
        <v>272</v>
      </c>
      <c r="G669" s="234"/>
      <c r="H669" s="236" t="s">
        <v>19</v>
      </c>
      <c r="I669" s="238"/>
      <c r="J669" s="234"/>
      <c r="K669" s="234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147</v>
      </c>
      <c r="AU669" s="243" t="s">
        <v>83</v>
      </c>
      <c r="AV669" s="13" t="s">
        <v>81</v>
      </c>
      <c r="AW669" s="13" t="s">
        <v>35</v>
      </c>
      <c r="AX669" s="13" t="s">
        <v>73</v>
      </c>
      <c r="AY669" s="243" t="s">
        <v>137</v>
      </c>
    </row>
    <row r="670" s="14" customFormat="1">
      <c r="A670" s="14"/>
      <c r="B670" s="244"/>
      <c r="C670" s="245"/>
      <c r="D670" s="235" t="s">
        <v>147</v>
      </c>
      <c r="E670" s="246" t="s">
        <v>19</v>
      </c>
      <c r="F670" s="247" t="s">
        <v>649</v>
      </c>
      <c r="G670" s="245"/>
      <c r="H670" s="248">
        <v>2.085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147</v>
      </c>
      <c r="AU670" s="254" t="s">
        <v>83</v>
      </c>
      <c r="AV670" s="14" t="s">
        <v>83</v>
      </c>
      <c r="AW670" s="14" t="s">
        <v>35</v>
      </c>
      <c r="AX670" s="14" t="s">
        <v>73</v>
      </c>
      <c r="AY670" s="254" t="s">
        <v>137</v>
      </c>
    </row>
    <row r="671" s="15" customFormat="1">
      <c r="A671" s="15"/>
      <c r="B671" s="265"/>
      <c r="C671" s="266"/>
      <c r="D671" s="235" t="s">
        <v>147</v>
      </c>
      <c r="E671" s="267" t="s">
        <v>19</v>
      </c>
      <c r="F671" s="268" t="s">
        <v>201</v>
      </c>
      <c r="G671" s="266"/>
      <c r="H671" s="269">
        <v>5.7450000000000001</v>
      </c>
      <c r="I671" s="270"/>
      <c r="J671" s="266"/>
      <c r="K671" s="266"/>
      <c r="L671" s="271"/>
      <c r="M671" s="272"/>
      <c r="N671" s="273"/>
      <c r="O671" s="273"/>
      <c r="P671" s="273"/>
      <c r="Q671" s="273"/>
      <c r="R671" s="273"/>
      <c r="S671" s="273"/>
      <c r="T671" s="274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5" t="s">
        <v>147</v>
      </c>
      <c r="AU671" s="275" t="s">
        <v>83</v>
      </c>
      <c r="AV671" s="15" t="s">
        <v>145</v>
      </c>
      <c r="AW671" s="15" t="s">
        <v>35</v>
      </c>
      <c r="AX671" s="15" t="s">
        <v>81</v>
      </c>
      <c r="AY671" s="275" t="s">
        <v>137</v>
      </c>
    </row>
    <row r="672" s="2" customFormat="1" ht="33" customHeight="1">
      <c r="A672" s="40"/>
      <c r="B672" s="41"/>
      <c r="C672" s="220" t="s">
        <v>650</v>
      </c>
      <c r="D672" s="220" t="s">
        <v>140</v>
      </c>
      <c r="E672" s="221" t="s">
        <v>651</v>
      </c>
      <c r="F672" s="222" t="s">
        <v>652</v>
      </c>
      <c r="G672" s="223" t="s">
        <v>143</v>
      </c>
      <c r="H672" s="224">
        <v>9.8499999999999996</v>
      </c>
      <c r="I672" s="225"/>
      <c r="J672" s="226">
        <f>ROUND(I672*H672,2)</f>
        <v>0</v>
      </c>
      <c r="K672" s="222" t="s">
        <v>144</v>
      </c>
      <c r="L672" s="46"/>
      <c r="M672" s="227" t="s">
        <v>19</v>
      </c>
      <c r="N672" s="228" t="s">
        <v>44</v>
      </c>
      <c r="O672" s="86"/>
      <c r="P672" s="229">
        <f>O672*H672</f>
        <v>0</v>
      </c>
      <c r="Q672" s="229">
        <v>0</v>
      </c>
      <c r="R672" s="229">
        <f>Q672*H672</f>
        <v>0</v>
      </c>
      <c r="S672" s="229">
        <v>0.075999999999999998</v>
      </c>
      <c r="T672" s="230">
        <f>S672*H672</f>
        <v>0.74859999999999993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31" t="s">
        <v>145</v>
      </c>
      <c r="AT672" s="231" t="s">
        <v>140</v>
      </c>
      <c r="AU672" s="231" t="s">
        <v>83</v>
      </c>
      <c r="AY672" s="19" t="s">
        <v>137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9" t="s">
        <v>81</v>
      </c>
      <c r="BK672" s="232">
        <f>ROUND(I672*H672,2)</f>
        <v>0</v>
      </c>
      <c r="BL672" s="19" t="s">
        <v>145</v>
      </c>
      <c r="BM672" s="231" t="s">
        <v>653</v>
      </c>
    </row>
    <row r="673" s="13" customFormat="1">
      <c r="A673" s="13"/>
      <c r="B673" s="233"/>
      <c r="C673" s="234"/>
      <c r="D673" s="235" t="s">
        <v>147</v>
      </c>
      <c r="E673" s="236" t="s">
        <v>19</v>
      </c>
      <c r="F673" s="237" t="s">
        <v>654</v>
      </c>
      <c r="G673" s="234"/>
      <c r="H673" s="236" t="s">
        <v>19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147</v>
      </c>
      <c r="AU673" s="243" t="s">
        <v>83</v>
      </c>
      <c r="AV673" s="13" t="s">
        <v>81</v>
      </c>
      <c r="AW673" s="13" t="s">
        <v>35</v>
      </c>
      <c r="AX673" s="13" t="s">
        <v>73</v>
      </c>
      <c r="AY673" s="243" t="s">
        <v>137</v>
      </c>
    </row>
    <row r="674" s="14" customFormat="1">
      <c r="A674" s="14"/>
      <c r="B674" s="244"/>
      <c r="C674" s="245"/>
      <c r="D674" s="235" t="s">
        <v>147</v>
      </c>
      <c r="E674" s="246" t="s">
        <v>19</v>
      </c>
      <c r="F674" s="247" t="s">
        <v>655</v>
      </c>
      <c r="G674" s="245"/>
      <c r="H674" s="248">
        <v>3.5459999999999998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147</v>
      </c>
      <c r="AU674" s="254" t="s">
        <v>83</v>
      </c>
      <c r="AV674" s="14" t="s">
        <v>83</v>
      </c>
      <c r="AW674" s="14" t="s">
        <v>35</v>
      </c>
      <c r="AX674" s="14" t="s">
        <v>73</v>
      </c>
      <c r="AY674" s="254" t="s">
        <v>137</v>
      </c>
    </row>
    <row r="675" s="14" customFormat="1">
      <c r="A675" s="14"/>
      <c r="B675" s="244"/>
      <c r="C675" s="245"/>
      <c r="D675" s="235" t="s">
        <v>147</v>
      </c>
      <c r="E675" s="246" t="s">
        <v>19</v>
      </c>
      <c r="F675" s="247" t="s">
        <v>656</v>
      </c>
      <c r="G675" s="245"/>
      <c r="H675" s="248">
        <v>6.3040000000000003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4" t="s">
        <v>147</v>
      </c>
      <c r="AU675" s="254" t="s">
        <v>83</v>
      </c>
      <c r="AV675" s="14" t="s">
        <v>83</v>
      </c>
      <c r="AW675" s="14" t="s">
        <v>35</v>
      </c>
      <c r="AX675" s="14" t="s">
        <v>73</v>
      </c>
      <c r="AY675" s="254" t="s">
        <v>137</v>
      </c>
    </row>
    <row r="676" s="15" customFormat="1">
      <c r="A676" s="15"/>
      <c r="B676" s="265"/>
      <c r="C676" s="266"/>
      <c r="D676" s="235" t="s">
        <v>147</v>
      </c>
      <c r="E676" s="267" t="s">
        <v>19</v>
      </c>
      <c r="F676" s="268" t="s">
        <v>201</v>
      </c>
      <c r="G676" s="266"/>
      <c r="H676" s="269">
        <v>9.8499999999999996</v>
      </c>
      <c r="I676" s="270"/>
      <c r="J676" s="266"/>
      <c r="K676" s="266"/>
      <c r="L676" s="271"/>
      <c r="M676" s="272"/>
      <c r="N676" s="273"/>
      <c r="O676" s="273"/>
      <c r="P676" s="273"/>
      <c r="Q676" s="273"/>
      <c r="R676" s="273"/>
      <c r="S676" s="273"/>
      <c r="T676" s="274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5" t="s">
        <v>147</v>
      </c>
      <c r="AU676" s="275" t="s">
        <v>83</v>
      </c>
      <c r="AV676" s="15" t="s">
        <v>145</v>
      </c>
      <c r="AW676" s="15" t="s">
        <v>35</v>
      </c>
      <c r="AX676" s="15" t="s">
        <v>81</v>
      </c>
      <c r="AY676" s="275" t="s">
        <v>137</v>
      </c>
    </row>
    <row r="677" s="2" customFormat="1" ht="33" customHeight="1">
      <c r="A677" s="40"/>
      <c r="B677" s="41"/>
      <c r="C677" s="220" t="s">
        <v>657</v>
      </c>
      <c r="D677" s="220" t="s">
        <v>140</v>
      </c>
      <c r="E677" s="221" t="s">
        <v>658</v>
      </c>
      <c r="F677" s="222" t="s">
        <v>659</v>
      </c>
      <c r="G677" s="223" t="s">
        <v>143</v>
      </c>
      <c r="H677" s="224">
        <v>7.1050000000000004</v>
      </c>
      <c r="I677" s="225"/>
      <c r="J677" s="226">
        <f>ROUND(I677*H677,2)</f>
        <v>0</v>
      </c>
      <c r="K677" s="222" t="s">
        <v>144</v>
      </c>
      <c r="L677" s="46"/>
      <c r="M677" s="227" t="s">
        <v>19</v>
      </c>
      <c r="N677" s="228" t="s">
        <v>44</v>
      </c>
      <c r="O677" s="86"/>
      <c r="P677" s="229">
        <f>O677*H677</f>
        <v>0</v>
      </c>
      <c r="Q677" s="229">
        <v>0</v>
      </c>
      <c r="R677" s="229">
        <f>Q677*H677</f>
        <v>0</v>
      </c>
      <c r="S677" s="229">
        <v>0.063</v>
      </c>
      <c r="T677" s="230">
        <f>S677*H677</f>
        <v>0.44761500000000004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31" t="s">
        <v>145</v>
      </c>
      <c r="AT677" s="231" t="s">
        <v>140</v>
      </c>
      <c r="AU677" s="231" t="s">
        <v>83</v>
      </c>
      <c r="AY677" s="19" t="s">
        <v>137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9" t="s">
        <v>81</v>
      </c>
      <c r="BK677" s="232">
        <f>ROUND(I677*H677,2)</f>
        <v>0</v>
      </c>
      <c r="BL677" s="19" t="s">
        <v>145</v>
      </c>
      <c r="BM677" s="231" t="s">
        <v>660</v>
      </c>
    </row>
    <row r="678" s="13" customFormat="1">
      <c r="A678" s="13"/>
      <c r="B678" s="233"/>
      <c r="C678" s="234"/>
      <c r="D678" s="235" t="s">
        <v>147</v>
      </c>
      <c r="E678" s="236" t="s">
        <v>19</v>
      </c>
      <c r="F678" s="237" t="s">
        <v>654</v>
      </c>
      <c r="G678" s="234"/>
      <c r="H678" s="236" t="s">
        <v>19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147</v>
      </c>
      <c r="AU678" s="243" t="s">
        <v>83</v>
      </c>
      <c r="AV678" s="13" t="s">
        <v>81</v>
      </c>
      <c r="AW678" s="13" t="s">
        <v>35</v>
      </c>
      <c r="AX678" s="13" t="s">
        <v>73</v>
      </c>
      <c r="AY678" s="243" t="s">
        <v>137</v>
      </c>
    </row>
    <row r="679" s="14" customFormat="1">
      <c r="A679" s="14"/>
      <c r="B679" s="244"/>
      <c r="C679" s="245"/>
      <c r="D679" s="235" t="s">
        <v>147</v>
      </c>
      <c r="E679" s="246" t="s">
        <v>19</v>
      </c>
      <c r="F679" s="247" t="s">
        <v>661</v>
      </c>
      <c r="G679" s="245"/>
      <c r="H679" s="248">
        <v>2.73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147</v>
      </c>
      <c r="AU679" s="254" t="s">
        <v>83</v>
      </c>
      <c r="AV679" s="14" t="s">
        <v>83</v>
      </c>
      <c r="AW679" s="14" t="s">
        <v>35</v>
      </c>
      <c r="AX679" s="14" t="s">
        <v>73</v>
      </c>
      <c r="AY679" s="254" t="s">
        <v>137</v>
      </c>
    </row>
    <row r="680" s="14" customFormat="1">
      <c r="A680" s="14"/>
      <c r="B680" s="244"/>
      <c r="C680" s="245"/>
      <c r="D680" s="235" t="s">
        <v>147</v>
      </c>
      <c r="E680" s="246" t="s">
        <v>19</v>
      </c>
      <c r="F680" s="247" t="s">
        <v>662</v>
      </c>
      <c r="G680" s="245"/>
      <c r="H680" s="248">
        <v>4.375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147</v>
      </c>
      <c r="AU680" s="254" t="s">
        <v>83</v>
      </c>
      <c r="AV680" s="14" t="s">
        <v>83</v>
      </c>
      <c r="AW680" s="14" t="s">
        <v>35</v>
      </c>
      <c r="AX680" s="14" t="s">
        <v>73</v>
      </c>
      <c r="AY680" s="254" t="s">
        <v>137</v>
      </c>
    </row>
    <row r="681" s="15" customFormat="1">
      <c r="A681" s="15"/>
      <c r="B681" s="265"/>
      <c r="C681" s="266"/>
      <c r="D681" s="235" t="s">
        <v>147</v>
      </c>
      <c r="E681" s="267" t="s">
        <v>19</v>
      </c>
      <c r="F681" s="268" t="s">
        <v>201</v>
      </c>
      <c r="G681" s="266"/>
      <c r="H681" s="269">
        <v>7.1050000000000004</v>
      </c>
      <c r="I681" s="270"/>
      <c r="J681" s="266"/>
      <c r="K681" s="266"/>
      <c r="L681" s="271"/>
      <c r="M681" s="272"/>
      <c r="N681" s="273"/>
      <c r="O681" s="273"/>
      <c r="P681" s="273"/>
      <c r="Q681" s="273"/>
      <c r="R681" s="273"/>
      <c r="S681" s="273"/>
      <c r="T681" s="274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5" t="s">
        <v>147</v>
      </c>
      <c r="AU681" s="275" t="s">
        <v>83</v>
      </c>
      <c r="AV681" s="15" t="s">
        <v>145</v>
      </c>
      <c r="AW681" s="15" t="s">
        <v>35</v>
      </c>
      <c r="AX681" s="15" t="s">
        <v>81</v>
      </c>
      <c r="AY681" s="275" t="s">
        <v>137</v>
      </c>
    </row>
    <row r="682" s="2" customFormat="1" ht="21.75" customHeight="1">
      <c r="A682" s="40"/>
      <c r="B682" s="41"/>
      <c r="C682" s="220" t="s">
        <v>663</v>
      </c>
      <c r="D682" s="220" t="s">
        <v>140</v>
      </c>
      <c r="E682" s="221" t="s">
        <v>664</v>
      </c>
      <c r="F682" s="222" t="s">
        <v>665</v>
      </c>
      <c r="G682" s="223" t="s">
        <v>143</v>
      </c>
      <c r="H682" s="224">
        <v>4.3200000000000003</v>
      </c>
      <c r="I682" s="225"/>
      <c r="J682" s="226">
        <f>ROUND(I682*H682,2)</f>
        <v>0</v>
      </c>
      <c r="K682" s="222" t="s">
        <v>144</v>
      </c>
      <c r="L682" s="46"/>
      <c r="M682" s="227" t="s">
        <v>19</v>
      </c>
      <c r="N682" s="228" t="s">
        <v>44</v>
      </c>
      <c r="O682" s="86"/>
      <c r="P682" s="229">
        <f>O682*H682</f>
        <v>0</v>
      </c>
      <c r="Q682" s="229">
        <v>0</v>
      </c>
      <c r="R682" s="229">
        <f>Q682*H682</f>
        <v>0</v>
      </c>
      <c r="S682" s="229">
        <v>0.058999999999999997</v>
      </c>
      <c r="T682" s="230">
        <f>S682*H682</f>
        <v>0.25488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31" t="s">
        <v>145</v>
      </c>
      <c r="AT682" s="231" t="s">
        <v>140</v>
      </c>
      <c r="AU682" s="231" t="s">
        <v>83</v>
      </c>
      <c r="AY682" s="19" t="s">
        <v>137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9" t="s">
        <v>81</v>
      </c>
      <c r="BK682" s="232">
        <f>ROUND(I682*H682,2)</f>
        <v>0</v>
      </c>
      <c r="BL682" s="19" t="s">
        <v>145</v>
      </c>
      <c r="BM682" s="231" t="s">
        <v>666</v>
      </c>
    </row>
    <row r="683" s="13" customFormat="1">
      <c r="A683" s="13"/>
      <c r="B683" s="233"/>
      <c r="C683" s="234"/>
      <c r="D683" s="235" t="s">
        <v>147</v>
      </c>
      <c r="E683" s="236" t="s">
        <v>19</v>
      </c>
      <c r="F683" s="237" t="s">
        <v>631</v>
      </c>
      <c r="G683" s="234"/>
      <c r="H683" s="236" t="s">
        <v>19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147</v>
      </c>
      <c r="AU683" s="243" t="s">
        <v>83</v>
      </c>
      <c r="AV683" s="13" t="s">
        <v>81</v>
      </c>
      <c r="AW683" s="13" t="s">
        <v>35</v>
      </c>
      <c r="AX683" s="13" t="s">
        <v>73</v>
      </c>
      <c r="AY683" s="243" t="s">
        <v>137</v>
      </c>
    </row>
    <row r="684" s="14" customFormat="1">
      <c r="A684" s="14"/>
      <c r="B684" s="244"/>
      <c r="C684" s="245"/>
      <c r="D684" s="235" t="s">
        <v>147</v>
      </c>
      <c r="E684" s="246" t="s">
        <v>19</v>
      </c>
      <c r="F684" s="247" t="s">
        <v>667</v>
      </c>
      <c r="G684" s="245"/>
      <c r="H684" s="248">
        <v>4.3200000000000003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147</v>
      </c>
      <c r="AU684" s="254" t="s">
        <v>83</v>
      </c>
      <c r="AV684" s="14" t="s">
        <v>83</v>
      </c>
      <c r="AW684" s="14" t="s">
        <v>35</v>
      </c>
      <c r="AX684" s="14" t="s">
        <v>81</v>
      </c>
      <c r="AY684" s="254" t="s">
        <v>137</v>
      </c>
    </row>
    <row r="685" s="2" customFormat="1" ht="44.25" customHeight="1">
      <c r="A685" s="40"/>
      <c r="B685" s="41"/>
      <c r="C685" s="220" t="s">
        <v>668</v>
      </c>
      <c r="D685" s="220" t="s">
        <v>140</v>
      </c>
      <c r="E685" s="221" t="s">
        <v>669</v>
      </c>
      <c r="F685" s="222" t="s">
        <v>670</v>
      </c>
      <c r="G685" s="223" t="s">
        <v>143</v>
      </c>
      <c r="H685" s="224">
        <v>0.31</v>
      </c>
      <c r="I685" s="225"/>
      <c r="J685" s="226">
        <f>ROUND(I685*H685,2)</f>
        <v>0</v>
      </c>
      <c r="K685" s="222" t="s">
        <v>144</v>
      </c>
      <c r="L685" s="46"/>
      <c r="M685" s="227" t="s">
        <v>19</v>
      </c>
      <c r="N685" s="228" t="s">
        <v>44</v>
      </c>
      <c r="O685" s="86"/>
      <c r="P685" s="229">
        <f>O685*H685</f>
        <v>0</v>
      </c>
      <c r="Q685" s="229">
        <v>0</v>
      </c>
      <c r="R685" s="229">
        <f>Q685*H685</f>
        <v>0</v>
      </c>
      <c r="S685" s="229">
        <v>0.27000000000000002</v>
      </c>
      <c r="T685" s="230">
        <f>S685*H685</f>
        <v>0.08370000000000001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31" t="s">
        <v>145</v>
      </c>
      <c r="AT685" s="231" t="s">
        <v>140</v>
      </c>
      <c r="AU685" s="231" t="s">
        <v>83</v>
      </c>
      <c r="AY685" s="19" t="s">
        <v>137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19" t="s">
        <v>81</v>
      </c>
      <c r="BK685" s="232">
        <f>ROUND(I685*H685,2)</f>
        <v>0</v>
      </c>
      <c r="BL685" s="19" t="s">
        <v>145</v>
      </c>
      <c r="BM685" s="231" t="s">
        <v>671</v>
      </c>
    </row>
    <row r="686" s="13" customFormat="1">
      <c r="A686" s="13"/>
      <c r="B686" s="233"/>
      <c r="C686" s="234"/>
      <c r="D686" s="235" t="s">
        <v>147</v>
      </c>
      <c r="E686" s="236" t="s">
        <v>19</v>
      </c>
      <c r="F686" s="237" t="s">
        <v>272</v>
      </c>
      <c r="G686" s="234"/>
      <c r="H686" s="236" t="s">
        <v>19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147</v>
      </c>
      <c r="AU686" s="243" t="s">
        <v>83</v>
      </c>
      <c r="AV686" s="13" t="s">
        <v>81</v>
      </c>
      <c r="AW686" s="13" t="s">
        <v>35</v>
      </c>
      <c r="AX686" s="13" t="s">
        <v>73</v>
      </c>
      <c r="AY686" s="243" t="s">
        <v>137</v>
      </c>
    </row>
    <row r="687" s="13" customFormat="1">
      <c r="A687" s="13"/>
      <c r="B687" s="233"/>
      <c r="C687" s="234"/>
      <c r="D687" s="235" t="s">
        <v>147</v>
      </c>
      <c r="E687" s="236" t="s">
        <v>19</v>
      </c>
      <c r="F687" s="237" t="s">
        <v>672</v>
      </c>
      <c r="G687" s="234"/>
      <c r="H687" s="236" t="s">
        <v>19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147</v>
      </c>
      <c r="AU687" s="243" t="s">
        <v>83</v>
      </c>
      <c r="AV687" s="13" t="s">
        <v>81</v>
      </c>
      <c r="AW687" s="13" t="s">
        <v>35</v>
      </c>
      <c r="AX687" s="13" t="s">
        <v>73</v>
      </c>
      <c r="AY687" s="243" t="s">
        <v>137</v>
      </c>
    </row>
    <row r="688" s="14" customFormat="1">
      <c r="A688" s="14"/>
      <c r="B688" s="244"/>
      <c r="C688" s="245"/>
      <c r="D688" s="235" t="s">
        <v>147</v>
      </c>
      <c r="E688" s="246" t="s">
        <v>19</v>
      </c>
      <c r="F688" s="247" t="s">
        <v>673</v>
      </c>
      <c r="G688" s="245"/>
      <c r="H688" s="248">
        <v>0.31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147</v>
      </c>
      <c r="AU688" s="254" t="s">
        <v>83</v>
      </c>
      <c r="AV688" s="14" t="s">
        <v>83</v>
      </c>
      <c r="AW688" s="14" t="s">
        <v>35</v>
      </c>
      <c r="AX688" s="14" t="s">
        <v>81</v>
      </c>
      <c r="AY688" s="254" t="s">
        <v>137</v>
      </c>
    </row>
    <row r="689" s="2" customFormat="1" ht="44.25" customHeight="1">
      <c r="A689" s="40"/>
      <c r="B689" s="41"/>
      <c r="C689" s="220" t="s">
        <v>674</v>
      </c>
      <c r="D689" s="220" t="s">
        <v>140</v>
      </c>
      <c r="E689" s="221" t="s">
        <v>675</v>
      </c>
      <c r="F689" s="222" t="s">
        <v>676</v>
      </c>
      <c r="G689" s="223" t="s">
        <v>152</v>
      </c>
      <c r="H689" s="224">
        <v>2</v>
      </c>
      <c r="I689" s="225"/>
      <c r="J689" s="226">
        <f>ROUND(I689*H689,2)</f>
        <v>0</v>
      </c>
      <c r="K689" s="222" t="s">
        <v>144</v>
      </c>
      <c r="L689" s="46"/>
      <c r="M689" s="227" t="s">
        <v>19</v>
      </c>
      <c r="N689" s="228" t="s">
        <v>44</v>
      </c>
      <c r="O689" s="86"/>
      <c r="P689" s="229">
        <f>O689*H689</f>
        <v>0</v>
      </c>
      <c r="Q689" s="229">
        <v>0</v>
      </c>
      <c r="R689" s="229">
        <f>Q689*H689</f>
        <v>0</v>
      </c>
      <c r="S689" s="229">
        <v>0.025000000000000001</v>
      </c>
      <c r="T689" s="230">
        <f>S689*H689</f>
        <v>0.050000000000000003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31" t="s">
        <v>145</v>
      </c>
      <c r="AT689" s="231" t="s">
        <v>140</v>
      </c>
      <c r="AU689" s="231" t="s">
        <v>83</v>
      </c>
      <c r="AY689" s="19" t="s">
        <v>137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19" t="s">
        <v>81</v>
      </c>
      <c r="BK689" s="232">
        <f>ROUND(I689*H689,2)</f>
        <v>0</v>
      </c>
      <c r="BL689" s="19" t="s">
        <v>145</v>
      </c>
      <c r="BM689" s="231" t="s">
        <v>677</v>
      </c>
    </row>
    <row r="690" s="13" customFormat="1">
      <c r="A690" s="13"/>
      <c r="B690" s="233"/>
      <c r="C690" s="234"/>
      <c r="D690" s="235" t="s">
        <v>147</v>
      </c>
      <c r="E690" s="236" t="s">
        <v>19</v>
      </c>
      <c r="F690" s="237" t="s">
        <v>678</v>
      </c>
      <c r="G690" s="234"/>
      <c r="H690" s="236" t="s">
        <v>19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147</v>
      </c>
      <c r="AU690" s="243" t="s">
        <v>83</v>
      </c>
      <c r="AV690" s="13" t="s">
        <v>81</v>
      </c>
      <c r="AW690" s="13" t="s">
        <v>35</v>
      </c>
      <c r="AX690" s="13" t="s">
        <v>73</v>
      </c>
      <c r="AY690" s="243" t="s">
        <v>137</v>
      </c>
    </row>
    <row r="691" s="13" customFormat="1">
      <c r="A691" s="13"/>
      <c r="B691" s="233"/>
      <c r="C691" s="234"/>
      <c r="D691" s="235" t="s">
        <v>147</v>
      </c>
      <c r="E691" s="236" t="s">
        <v>19</v>
      </c>
      <c r="F691" s="237" t="s">
        <v>194</v>
      </c>
      <c r="G691" s="234"/>
      <c r="H691" s="236" t="s">
        <v>19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147</v>
      </c>
      <c r="AU691" s="243" t="s">
        <v>83</v>
      </c>
      <c r="AV691" s="13" t="s">
        <v>81</v>
      </c>
      <c r="AW691" s="13" t="s">
        <v>35</v>
      </c>
      <c r="AX691" s="13" t="s">
        <v>73</v>
      </c>
      <c r="AY691" s="243" t="s">
        <v>137</v>
      </c>
    </row>
    <row r="692" s="14" customFormat="1">
      <c r="A692" s="14"/>
      <c r="B692" s="244"/>
      <c r="C692" s="245"/>
      <c r="D692" s="235" t="s">
        <v>147</v>
      </c>
      <c r="E692" s="246" t="s">
        <v>19</v>
      </c>
      <c r="F692" s="247" t="s">
        <v>156</v>
      </c>
      <c r="G692" s="245"/>
      <c r="H692" s="248">
        <v>2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147</v>
      </c>
      <c r="AU692" s="254" t="s">
        <v>83</v>
      </c>
      <c r="AV692" s="14" t="s">
        <v>83</v>
      </c>
      <c r="AW692" s="14" t="s">
        <v>35</v>
      </c>
      <c r="AX692" s="14" t="s">
        <v>73</v>
      </c>
      <c r="AY692" s="254" t="s">
        <v>137</v>
      </c>
    </row>
    <row r="693" s="15" customFormat="1">
      <c r="A693" s="15"/>
      <c r="B693" s="265"/>
      <c r="C693" s="266"/>
      <c r="D693" s="235" t="s">
        <v>147</v>
      </c>
      <c r="E693" s="267" t="s">
        <v>19</v>
      </c>
      <c r="F693" s="268" t="s">
        <v>201</v>
      </c>
      <c r="G693" s="266"/>
      <c r="H693" s="269">
        <v>2</v>
      </c>
      <c r="I693" s="270"/>
      <c r="J693" s="266"/>
      <c r="K693" s="266"/>
      <c r="L693" s="271"/>
      <c r="M693" s="272"/>
      <c r="N693" s="273"/>
      <c r="O693" s="273"/>
      <c r="P693" s="273"/>
      <c r="Q693" s="273"/>
      <c r="R693" s="273"/>
      <c r="S693" s="273"/>
      <c r="T693" s="274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5" t="s">
        <v>147</v>
      </c>
      <c r="AU693" s="275" t="s">
        <v>83</v>
      </c>
      <c r="AV693" s="15" t="s">
        <v>145</v>
      </c>
      <c r="AW693" s="15" t="s">
        <v>35</v>
      </c>
      <c r="AX693" s="15" t="s">
        <v>81</v>
      </c>
      <c r="AY693" s="275" t="s">
        <v>137</v>
      </c>
    </row>
    <row r="694" s="2" customFormat="1" ht="44.25" customHeight="1">
      <c r="A694" s="40"/>
      <c r="B694" s="41"/>
      <c r="C694" s="220" t="s">
        <v>679</v>
      </c>
      <c r="D694" s="220" t="s">
        <v>140</v>
      </c>
      <c r="E694" s="221" t="s">
        <v>680</v>
      </c>
      <c r="F694" s="222" t="s">
        <v>681</v>
      </c>
      <c r="G694" s="223" t="s">
        <v>143</v>
      </c>
      <c r="H694" s="224">
        <v>0.58499999999999996</v>
      </c>
      <c r="I694" s="225"/>
      <c r="J694" s="226">
        <f>ROUND(I694*H694,2)</f>
        <v>0</v>
      </c>
      <c r="K694" s="222" t="s">
        <v>144</v>
      </c>
      <c r="L694" s="46"/>
      <c r="M694" s="227" t="s">
        <v>19</v>
      </c>
      <c r="N694" s="228" t="s">
        <v>44</v>
      </c>
      <c r="O694" s="86"/>
      <c r="P694" s="229">
        <f>O694*H694</f>
        <v>0</v>
      </c>
      <c r="Q694" s="229">
        <v>0</v>
      </c>
      <c r="R694" s="229">
        <f>Q694*H694</f>
        <v>0</v>
      </c>
      <c r="S694" s="229">
        <v>0.187</v>
      </c>
      <c r="T694" s="230">
        <f>S694*H694</f>
        <v>0.10939499999999999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31" t="s">
        <v>145</v>
      </c>
      <c r="AT694" s="231" t="s">
        <v>140</v>
      </c>
      <c r="AU694" s="231" t="s">
        <v>83</v>
      </c>
      <c r="AY694" s="19" t="s">
        <v>137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19" t="s">
        <v>81</v>
      </c>
      <c r="BK694" s="232">
        <f>ROUND(I694*H694,2)</f>
        <v>0</v>
      </c>
      <c r="BL694" s="19" t="s">
        <v>145</v>
      </c>
      <c r="BM694" s="231" t="s">
        <v>682</v>
      </c>
    </row>
    <row r="695" s="13" customFormat="1">
      <c r="A695" s="13"/>
      <c r="B695" s="233"/>
      <c r="C695" s="234"/>
      <c r="D695" s="235" t="s">
        <v>147</v>
      </c>
      <c r="E695" s="236" t="s">
        <v>19</v>
      </c>
      <c r="F695" s="237" t="s">
        <v>272</v>
      </c>
      <c r="G695" s="234"/>
      <c r="H695" s="236" t="s">
        <v>19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147</v>
      </c>
      <c r="AU695" s="243" t="s">
        <v>83</v>
      </c>
      <c r="AV695" s="13" t="s">
        <v>81</v>
      </c>
      <c r="AW695" s="13" t="s">
        <v>35</v>
      </c>
      <c r="AX695" s="13" t="s">
        <v>73</v>
      </c>
      <c r="AY695" s="243" t="s">
        <v>137</v>
      </c>
    </row>
    <row r="696" s="14" customFormat="1">
      <c r="A696" s="14"/>
      <c r="B696" s="244"/>
      <c r="C696" s="245"/>
      <c r="D696" s="235" t="s">
        <v>147</v>
      </c>
      <c r="E696" s="246" t="s">
        <v>19</v>
      </c>
      <c r="F696" s="247" t="s">
        <v>683</v>
      </c>
      <c r="G696" s="245"/>
      <c r="H696" s="248">
        <v>0.58499999999999996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147</v>
      </c>
      <c r="AU696" s="254" t="s">
        <v>83</v>
      </c>
      <c r="AV696" s="14" t="s">
        <v>83</v>
      </c>
      <c r="AW696" s="14" t="s">
        <v>35</v>
      </c>
      <c r="AX696" s="14" t="s">
        <v>81</v>
      </c>
      <c r="AY696" s="254" t="s">
        <v>137</v>
      </c>
    </row>
    <row r="697" s="2" customFormat="1" ht="44.25" customHeight="1">
      <c r="A697" s="40"/>
      <c r="B697" s="41"/>
      <c r="C697" s="220" t="s">
        <v>684</v>
      </c>
      <c r="D697" s="220" t="s">
        <v>140</v>
      </c>
      <c r="E697" s="221" t="s">
        <v>685</v>
      </c>
      <c r="F697" s="222" t="s">
        <v>686</v>
      </c>
      <c r="G697" s="223" t="s">
        <v>164</v>
      </c>
      <c r="H697" s="224">
        <v>0.10299999999999999</v>
      </c>
      <c r="I697" s="225"/>
      <c r="J697" s="226">
        <f>ROUND(I697*H697,2)</f>
        <v>0</v>
      </c>
      <c r="K697" s="222" t="s">
        <v>144</v>
      </c>
      <c r="L697" s="46"/>
      <c r="M697" s="227" t="s">
        <v>19</v>
      </c>
      <c r="N697" s="228" t="s">
        <v>44</v>
      </c>
      <c r="O697" s="86"/>
      <c r="P697" s="229">
        <f>O697*H697</f>
        <v>0</v>
      </c>
      <c r="Q697" s="229">
        <v>0</v>
      </c>
      <c r="R697" s="229">
        <f>Q697*H697</f>
        <v>0</v>
      </c>
      <c r="S697" s="229">
        <v>1.8</v>
      </c>
      <c r="T697" s="230">
        <f>S697*H697</f>
        <v>0.18539999999999998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1" t="s">
        <v>145</v>
      </c>
      <c r="AT697" s="231" t="s">
        <v>140</v>
      </c>
      <c r="AU697" s="231" t="s">
        <v>83</v>
      </c>
      <c r="AY697" s="19" t="s">
        <v>137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9" t="s">
        <v>81</v>
      </c>
      <c r="BK697" s="232">
        <f>ROUND(I697*H697,2)</f>
        <v>0</v>
      </c>
      <c r="BL697" s="19" t="s">
        <v>145</v>
      </c>
      <c r="BM697" s="231" t="s">
        <v>687</v>
      </c>
    </row>
    <row r="698" s="13" customFormat="1">
      <c r="A698" s="13"/>
      <c r="B698" s="233"/>
      <c r="C698" s="234"/>
      <c r="D698" s="235" t="s">
        <v>147</v>
      </c>
      <c r="E698" s="236" t="s">
        <v>19</v>
      </c>
      <c r="F698" s="237" t="s">
        <v>172</v>
      </c>
      <c r="G698" s="234"/>
      <c r="H698" s="236" t="s">
        <v>19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147</v>
      </c>
      <c r="AU698" s="243" t="s">
        <v>83</v>
      </c>
      <c r="AV698" s="13" t="s">
        <v>81</v>
      </c>
      <c r="AW698" s="13" t="s">
        <v>35</v>
      </c>
      <c r="AX698" s="13" t="s">
        <v>73</v>
      </c>
      <c r="AY698" s="243" t="s">
        <v>137</v>
      </c>
    </row>
    <row r="699" s="13" customFormat="1">
      <c r="A699" s="13"/>
      <c r="B699" s="233"/>
      <c r="C699" s="234"/>
      <c r="D699" s="235" t="s">
        <v>147</v>
      </c>
      <c r="E699" s="236" t="s">
        <v>19</v>
      </c>
      <c r="F699" s="237" t="s">
        <v>688</v>
      </c>
      <c r="G699" s="234"/>
      <c r="H699" s="236" t="s">
        <v>19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147</v>
      </c>
      <c r="AU699" s="243" t="s">
        <v>83</v>
      </c>
      <c r="AV699" s="13" t="s">
        <v>81</v>
      </c>
      <c r="AW699" s="13" t="s">
        <v>35</v>
      </c>
      <c r="AX699" s="13" t="s">
        <v>73</v>
      </c>
      <c r="AY699" s="243" t="s">
        <v>137</v>
      </c>
    </row>
    <row r="700" s="14" customFormat="1">
      <c r="A700" s="14"/>
      <c r="B700" s="244"/>
      <c r="C700" s="245"/>
      <c r="D700" s="235" t="s">
        <v>147</v>
      </c>
      <c r="E700" s="246" t="s">
        <v>19</v>
      </c>
      <c r="F700" s="247" t="s">
        <v>689</v>
      </c>
      <c r="G700" s="245"/>
      <c r="H700" s="248">
        <v>0.10299999999999999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147</v>
      </c>
      <c r="AU700" s="254" t="s">
        <v>83</v>
      </c>
      <c r="AV700" s="14" t="s">
        <v>83</v>
      </c>
      <c r="AW700" s="14" t="s">
        <v>35</v>
      </c>
      <c r="AX700" s="14" t="s">
        <v>81</v>
      </c>
      <c r="AY700" s="254" t="s">
        <v>137</v>
      </c>
    </row>
    <row r="701" s="2" customFormat="1" ht="44.25" customHeight="1">
      <c r="A701" s="40"/>
      <c r="B701" s="41"/>
      <c r="C701" s="220" t="s">
        <v>690</v>
      </c>
      <c r="D701" s="220" t="s">
        <v>140</v>
      </c>
      <c r="E701" s="221" t="s">
        <v>691</v>
      </c>
      <c r="F701" s="222" t="s">
        <v>692</v>
      </c>
      <c r="G701" s="223" t="s">
        <v>143</v>
      </c>
      <c r="H701" s="224">
        <v>1.2929999999999999</v>
      </c>
      <c r="I701" s="225"/>
      <c r="J701" s="226">
        <f>ROUND(I701*H701,2)</f>
        <v>0</v>
      </c>
      <c r="K701" s="222" t="s">
        <v>144</v>
      </c>
      <c r="L701" s="46"/>
      <c r="M701" s="227" t="s">
        <v>19</v>
      </c>
      <c r="N701" s="228" t="s">
        <v>44</v>
      </c>
      <c r="O701" s="86"/>
      <c r="P701" s="229">
        <f>O701*H701</f>
        <v>0</v>
      </c>
      <c r="Q701" s="229">
        <v>0</v>
      </c>
      <c r="R701" s="229">
        <f>Q701*H701</f>
        <v>0</v>
      </c>
      <c r="S701" s="229">
        <v>0.17999999999999999</v>
      </c>
      <c r="T701" s="230">
        <f>S701*H701</f>
        <v>0.23273999999999998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31" t="s">
        <v>145</v>
      </c>
      <c r="AT701" s="231" t="s">
        <v>140</v>
      </c>
      <c r="AU701" s="231" t="s">
        <v>83</v>
      </c>
      <c r="AY701" s="19" t="s">
        <v>137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9" t="s">
        <v>81</v>
      </c>
      <c r="BK701" s="232">
        <f>ROUND(I701*H701,2)</f>
        <v>0</v>
      </c>
      <c r="BL701" s="19" t="s">
        <v>145</v>
      </c>
      <c r="BM701" s="231" t="s">
        <v>693</v>
      </c>
    </row>
    <row r="702" s="13" customFormat="1">
      <c r="A702" s="13"/>
      <c r="B702" s="233"/>
      <c r="C702" s="234"/>
      <c r="D702" s="235" t="s">
        <v>147</v>
      </c>
      <c r="E702" s="236" t="s">
        <v>19</v>
      </c>
      <c r="F702" s="237" t="s">
        <v>272</v>
      </c>
      <c r="G702" s="234"/>
      <c r="H702" s="236" t="s">
        <v>19</v>
      </c>
      <c r="I702" s="238"/>
      <c r="J702" s="234"/>
      <c r="K702" s="234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147</v>
      </c>
      <c r="AU702" s="243" t="s">
        <v>83</v>
      </c>
      <c r="AV702" s="13" t="s">
        <v>81</v>
      </c>
      <c r="AW702" s="13" t="s">
        <v>35</v>
      </c>
      <c r="AX702" s="13" t="s">
        <v>73</v>
      </c>
      <c r="AY702" s="243" t="s">
        <v>137</v>
      </c>
    </row>
    <row r="703" s="14" customFormat="1">
      <c r="A703" s="14"/>
      <c r="B703" s="244"/>
      <c r="C703" s="245"/>
      <c r="D703" s="235" t="s">
        <v>147</v>
      </c>
      <c r="E703" s="246" t="s">
        <v>19</v>
      </c>
      <c r="F703" s="247" t="s">
        <v>694</v>
      </c>
      <c r="G703" s="245"/>
      <c r="H703" s="248">
        <v>2.4750000000000001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147</v>
      </c>
      <c r="AU703" s="254" t="s">
        <v>83</v>
      </c>
      <c r="AV703" s="14" t="s">
        <v>83</v>
      </c>
      <c r="AW703" s="14" t="s">
        <v>35</v>
      </c>
      <c r="AX703" s="14" t="s">
        <v>73</v>
      </c>
      <c r="AY703" s="254" t="s">
        <v>137</v>
      </c>
    </row>
    <row r="704" s="14" customFormat="1">
      <c r="A704" s="14"/>
      <c r="B704" s="244"/>
      <c r="C704" s="245"/>
      <c r="D704" s="235" t="s">
        <v>147</v>
      </c>
      <c r="E704" s="246" t="s">
        <v>19</v>
      </c>
      <c r="F704" s="247" t="s">
        <v>695</v>
      </c>
      <c r="G704" s="245"/>
      <c r="H704" s="248">
        <v>-1.1819999999999999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147</v>
      </c>
      <c r="AU704" s="254" t="s">
        <v>83</v>
      </c>
      <c r="AV704" s="14" t="s">
        <v>83</v>
      </c>
      <c r="AW704" s="14" t="s">
        <v>35</v>
      </c>
      <c r="AX704" s="14" t="s">
        <v>73</v>
      </c>
      <c r="AY704" s="254" t="s">
        <v>137</v>
      </c>
    </row>
    <row r="705" s="15" customFormat="1">
      <c r="A705" s="15"/>
      <c r="B705" s="265"/>
      <c r="C705" s="266"/>
      <c r="D705" s="235" t="s">
        <v>147</v>
      </c>
      <c r="E705" s="267" t="s">
        <v>19</v>
      </c>
      <c r="F705" s="268" t="s">
        <v>201</v>
      </c>
      <c r="G705" s="266"/>
      <c r="H705" s="269">
        <v>1.2930000000000002</v>
      </c>
      <c r="I705" s="270"/>
      <c r="J705" s="266"/>
      <c r="K705" s="266"/>
      <c r="L705" s="271"/>
      <c r="M705" s="272"/>
      <c r="N705" s="273"/>
      <c r="O705" s="273"/>
      <c r="P705" s="273"/>
      <c r="Q705" s="273"/>
      <c r="R705" s="273"/>
      <c r="S705" s="273"/>
      <c r="T705" s="274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75" t="s">
        <v>147</v>
      </c>
      <c r="AU705" s="275" t="s">
        <v>83</v>
      </c>
      <c r="AV705" s="15" t="s">
        <v>145</v>
      </c>
      <c r="AW705" s="15" t="s">
        <v>35</v>
      </c>
      <c r="AX705" s="15" t="s">
        <v>81</v>
      </c>
      <c r="AY705" s="275" t="s">
        <v>137</v>
      </c>
    </row>
    <row r="706" s="2" customFormat="1" ht="44.25" customHeight="1">
      <c r="A706" s="40"/>
      <c r="B706" s="41"/>
      <c r="C706" s="220" t="s">
        <v>696</v>
      </c>
      <c r="D706" s="220" t="s">
        <v>140</v>
      </c>
      <c r="E706" s="221" t="s">
        <v>697</v>
      </c>
      <c r="F706" s="222" t="s">
        <v>698</v>
      </c>
      <c r="G706" s="223" t="s">
        <v>164</v>
      </c>
      <c r="H706" s="224">
        <v>1.3500000000000001</v>
      </c>
      <c r="I706" s="225"/>
      <c r="J706" s="226">
        <f>ROUND(I706*H706,2)</f>
        <v>0</v>
      </c>
      <c r="K706" s="222" t="s">
        <v>144</v>
      </c>
      <c r="L706" s="46"/>
      <c r="M706" s="227" t="s">
        <v>19</v>
      </c>
      <c r="N706" s="228" t="s">
        <v>44</v>
      </c>
      <c r="O706" s="86"/>
      <c r="P706" s="229">
        <f>O706*H706</f>
        <v>0</v>
      </c>
      <c r="Q706" s="229">
        <v>0</v>
      </c>
      <c r="R706" s="229">
        <f>Q706*H706</f>
        <v>0</v>
      </c>
      <c r="S706" s="229">
        <v>1.8</v>
      </c>
      <c r="T706" s="230">
        <f>S706*H706</f>
        <v>2.4300000000000002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31" t="s">
        <v>145</v>
      </c>
      <c r="AT706" s="231" t="s">
        <v>140</v>
      </c>
      <c r="AU706" s="231" t="s">
        <v>83</v>
      </c>
      <c r="AY706" s="19" t="s">
        <v>137</v>
      </c>
      <c r="BE706" s="232">
        <f>IF(N706="základní",J706,0)</f>
        <v>0</v>
      </c>
      <c r="BF706" s="232">
        <f>IF(N706="snížená",J706,0)</f>
        <v>0</v>
      </c>
      <c r="BG706" s="232">
        <f>IF(N706="zákl. přenesená",J706,0)</f>
        <v>0</v>
      </c>
      <c r="BH706" s="232">
        <f>IF(N706="sníž. přenesená",J706,0)</f>
        <v>0</v>
      </c>
      <c r="BI706" s="232">
        <f>IF(N706="nulová",J706,0)</f>
        <v>0</v>
      </c>
      <c r="BJ706" s="19" t="s">
        <v>81</v>
      </c>
      <c r="BK706" s="232">
        <f>ROUND(I706*H706,2)</f>
        <v>0</v>
      </c>
      <c r="BL706" s="19" t="s">
        <v>145</v>
      </c>
      <c r="BM706" s="231" t="s">
        <v>699</v>
      </c>
    </row>
    <row r="707" s="13" customFormat="1">
      <c r="A707" s="13"/>
      <c r="B707" s="233"/>
      <c r="C707" s="234"/>
      <c r="D707" s="235" t="s">
        <v>147</v>
      </c>
      <c r="E707" s="236" t="s">
        <v>19</v>
      </c>
      <c r="F707" s="237" t="s">
        <v>172</v>
      </c>
      <c r="G707" s="234"/>
      <c r="H707" s="236" t="s">
        <v>19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147</v>
      </c>
      <c r="AU707" s="243" t="s">
        <v>83</v>
      </c>
      <c r="AV707" s="13" t="s">
        <v>81</v>
      </c>
      <c r="AW707" s="13" t="s">
        <v>35</v>
      </c>
      <c r="AX707" s="13" t="s">
        <v>73</v>
      </c>
      <c r="AY707" s="243" t="s">
        <v>137</v>
      </c>
    </row>
    <row r="708" s="14" customFormat="1">
      <c r="A708" s="14"/>
      <c r="B708" s="244"/>
      <c r="C708" s="245"/>
      <c r="D708" s="235" t="s">
        <v>147</v>
      </c>
      <c r="E708" s="246" t="s">
        <v>19</v>
      </c>
      <c r="F708" s="247" t="s">
        <v>700</v>
      </c>
      <c r="G708" s="245"/>
      <c r="H708" s="248">
        <v>1.3500000000000001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147</v>
      </c>
      <c r="AU708" s="254" t="s">
        <v>83</v>
      </c>
      <c r="AV708" s="14" t="s">
        <v>83</v>
      </c>
      <c r="AW708" s="14" t="s">
        <v>35</v>
      </c>
      <c r="AX708" s="14" t="s">
        <v>81</v>
      </c>
      <c r="AY708" s="254" t="s">
        <v>137</v>
      </c>
    </row>
    <row r="709" s="2" customFormat="1" ht="33" customHeight="1">
      <c r="A709" s="40"/>
      <c r="B709" s="41"/>
      <c r="C709" s="220" t="s">
        <v>701</v>
      </c>
      <c r="D709" s="220" t="s">
        <v>140</v>
      </c>
      <c r="E709" s="221" t="s">
        <v>702</v>
      </c>
      <c r="F709" s="222" t="s">
        <v>703</v>
      </c>
      <c r="G709" s="223" t="s">
        <v>212</v>
      </c>
      <c r="H709" s="224">
        <v>1.2</v>
      </c>
      <c r="I709" s="225"/>
      <c r="J709" s="226">
        <f>ROUND(I709*H709,2)</f>
        <v>0</v>
      </c>
      <c r="K709" s="222" t="s">
        <v>144</v>
      </c>
      <c r="L709" s="46"/>
      <c r="M709" s="227" t="s">
        <v>19</v>
      </c>
      <c r="N709" s="228" t="s">
        <v>44</v>
      </c>
      <c r="O709" s="86"/>
      <c r="P709" s="229">
        <f>O709*H709</f>
        <v>0</v>
      </c>
      <c r="Q709" s="229">
        <v>0</v>
      </c>
      <c r="R709" s="229">
        <f>Q709*H709</f>
        <v>0</v>
      </c>
      <c r="S709" s="229">
        <v>0.012999999999999999</v>
      </c>
      <c r="T709" s="230">
        <f>S709*H709</f>
        <v>0.015599999999999999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31" t="s">
        <v>145</v>
      </c>
      <c r="AT709" s="231" t="s">
        <v>140</v>
      </c>
      <c r="AU709" s="231" t="s">
        <v>83</v>
      </c>
      <c r="AY709" s="19" t="s">
        <v>137</v>
      </c>
      <c r="BE709" s="232">
        <f>IF(N709="základní",J709,0)</f>
        <v>0</v>
      </c>
      <c r="BF709" s="232">
        <f>IF(N709="snížená",J709,0)</f>
        <v>0</v>
      </c>
      <c r="BG709" s="232">
        <f>IF(N709="zákl. přenesená",J709,0)</f>
        <v>0</v>
      </c>
      <c r="BH709" s="232">
        <f>IF(N709="sníž. přenesená",J709,0)</f>
        <v>0</v>
      </c>
      <c r="BI709" s="232">
        <f>IF(N709="nulová",J709,0)</f>
        <v>0</v>
      </c>
      <c r="BJ709" s="19" t="s">
        <v>81</v>
      </c>
      <c r="BK709" s="232">
        <f>ROUND(I709*H709,2)</f>
        <v>0</v>
      </c>
      <c r="BL709" s="19" t="s">
        <v>145</v>
      </c>
      <c r="BM709" s="231" t="s">
        <v>704</v>
      </c>
    </row>
    <row r="710" s="13" customFormat="1">
      <c r="A710" s="13"/>
      <c r="B710" s="233"/>
      <c r="C710" s="234"/>
      <c r="D710" s="235" t="s">
        <v>147</v>
      </c>
      <c r="E710" s="236" t="s">
        <v>19</v>
      </c>
      <c r="F710" s="237" t="s">
        <v>336</v>
      </c>
      <c r="G710" s="234"/>
      <c r="H710" s="236" t="s">
        <v>19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147</v>
      </c>
      <c r="AU710" s="243" t="s">
        <v>83</v>
      </c>
      <c r="AV710" s="13" t="s">
        <v>81</v>
      </c>
      <c r="AW710" s="13" t="s">
        <v>35</v>
      </c>
      <c r="AX710" s="13" t="s">
        <v>73</v>
      </c>
      <c r="AY710" s="243" t="s">
        <v>137</v>
      </c>
    </row>
    <row r="711" s="14" customFormat="1">
      <c r="A711" s="14"/>
      <c r="B711" s="244"/>
      <c r="C711" s="245"/>
      <c r="D711" s="235" t="s">
        <v>147</v>
      </c>
      <c r="E711" s="246" t="s">
        <v>19</v>
      </c>
      <c r="F711" s="247" t="s">
        <v>337</v>
      </c>
      <c r="G711" s="245"/>
      <c r="H711" s="248">
        <v>1.2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147</v>
      </c>
      <c r="AU711" s="254" t="s">
        <v>83</v>
      </c>
      <c r="AV711" s="14" t="s">
        <v>83</v>
      </c>
      <c r="AW711" s="14" t="s">
        <v>35</v>
      </c>
      <c r="AX711" s="14" t="s">
        <v>81</v>
      </c>
      <c r="AY711" s="254" t="s">
        <v>137</v>
      </c>
    </row>
    <row r="712" s="2" customFormat="1" ht="33" customHeight="1">
      <c r="A712" s="40"/>
      <c r="B712" s="41"/>
      <c r="C712" s="220" t="s">
        <v>705</v>
      </c>
      <c r="D712" s="220" t="s">
        <v>140</v>
      </c>
      <c r="E712" s="221" t="s">
        <v>706</v>
      </c>
      <c r="F712" s="222" t="s">
        <v>707</v>
      </c>
      <c r="G712" s="223" t="s">
        <v>212</v>
      </c>
      <c r="H712" s="224">
        <v>3.25</v>
      </c>
      <c r="I712" s="225"/>
      <c r="J712" s="226">
        <f>ROUND(I712*H712,2)</f>
        <v>0</v>
      </c>
      <c r="K712" s="222" t="s">
        <v>144</v>
      </c>
      <c r="L712" s="46"/>
      <c r="M712" s="227" t="s">
        <v>19</v>
      </c>
      <c r="N712" s="228" t="s">
        <v>44</v>
      </c>
      <c r="O712" s="86"/>
      <c r="P712" s="229">
        <f>O712*H712</f>
        <v>0</v>
      </c>
      <c r="Q712" s="229">
        <v>0</v>
      </c>
      <c r="R712" s="229">
        <f>Q712*H712</f>
        <v>0</v>
      </c>
      <c r="S712" s="229">
        <v>0.017999999999999999</v>
      </c>
      <c r="T712" s="230">
        <f>S712*H712</f>
        <v>0.058499999999999996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31" t="s">
        <v>145</v>
      </c>
      <c r="AT712" s="231" t="s">
        <v>140</v>
      </c>
      <c r="AU712" s="231" t="s">
        <v>83</v>
      </c>
      <c r="AY712" s="19" t="s">
        <v>137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19" t="s">
        <v>81</v>
      </c>
      <c r="BK712" s="232">
        <f>ROUND(I712*H712,2)</f>
        <v>0</v>
      </c>
      <c r="BL712" s="19" t="s">
        <v>145</v>
      </c>
      <c r="BM712" s="231" t="s">
        <v>708</v>
      </c>
    </row>
    <row r="713" s="13" customFormat="1">
      <c r="A713" s="13"/>
      <c r="B713" s="233"/>
      <c r="C713" s="234"/>
      <c r="D713" s="235" t="s">
        <v>147</v>
      </c>
      <c r="E713" s="236" t="s">
        <v>19</v>
      </c>
      <c r="F713" s="237" t="s">
        <v>338</v>
      </c>
      <c r="G713" s="234"/>
      <c r="H713" s="236" t="s">
        <v>19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147</v>
      </c>
      <c r="AU713" s="243" t="s">
        <v>83</v>
      </c>
      <c r="AV713" s="13" t="s">
        <v>81</v>
      </c>
      <c r="AW713" s="13" t="s">
        <v>35</v>
      </c>
      <c r="AX713" s="13" t="s">
        <v>73</v>
      </c>
      <c r="AY713" s="243" t="s">
        <v>137</v>
      </c>
    </row>
    <row r="714" s="13" customFormat="1">
      <c r="A714" s="13"/>
      <c r="B714" s="233"/>
      <c r="C714" s="234"/>
      <c r="D714" s="235" t="s">
        <v>147</v>
      </c>
      <c r="E714" s="236" t="s">
        <v>19</v>
      </c>
      <c r="F714" s="237" t="s">
        <v>272</v>
      </c>
      <c r="G714" s="234"/>
      <c r="H714" s="236" t="s">
        <v>19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147</v>
      </c>
      <c r="AU714" s="243" t="s">
        <v>83</v>
      </c>
      <c r="AV714" s="13" t="s">
        <v>81</v>
      </c>
      <c r="AW714" s="13" t="s">
        <v>35</v>
      </c>
      <c r="AX714" s="13" t="s">
        <v>73</v>
      </c>
      <c r="AY714" s="243" t="s">
        <v>137</v>
      </c>
    </row>
    <row r="715" s="14" customFormat="1">
      <c r="A715" s="14"/>
      <c r="B715" s="244"/>
      <c r="C715" s="245"/>
      <c r="D715" s="235" t="s">
        <v>147</v>
      </c>
      <c r="E715" s="246" t="s">
        <v>19</v>
      </c>
      <c r="F715" s="247" t="s">
        <v>339</v>
      </c>
      <c r="G715" s="245"/>
      <c r="H715" s="248">
        <v>1.55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147</v>
      </c>
      <c r="AU715" s="254" t="s">
        <v>83</v>
      </c>
      <c r="AV715" s="14" t="s">
        <v>83</v>
      </c>
      <c r="AW715" s="14" t="s">
        <v>35</v>
      </c>
      <c r="AX715" s="14" t="s">
        <v>73</v>
      </c>
      <c r="AY715" s="254" t="s">
        <v>137</v>
      </c>
    </row>
    <row r="716" s="13" customFormat="1">
      <c r="A716" s="13"/>
      <c r="B716" s="233"/>
      <c r="C716" s="234"/>
      <c r="D716" s="235" t="s">
        <v>147</v>
      </c>
      <c r="E716" s="236" t="s">
        <v>19</v>
      </c>
      <c r="F716" s="237" t="s">
        <v>172</v>
      </c>
      <c r="G716" s="234"/>
      <c r="H716" s="236" t="s">
        <v>19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147</v>
      </c>
      <c r="AU716" s="243" t="s">
        <v>83</v>
      </c>
      <c r="AV716" s="13" t="s">
        <v>81</v>
      </c>
      <c r="AW716" s="13" t="s">
        <v>35</v>
      </c>
      <c r="AX716" s="13" t="s">
        <v>73</v>
      </c>
      <c r="AY716" s="243" t="s">
        <v>137</v>
      </c>
    </row>
    <row r="717" s="14" customFormat="1">
      <c r="A717" s="14"/>
      <c r="B717" s="244"/>
      <c r="C717" s="245"/>
      <c r="D717" s="235" t="s">
        <v>147</v>
      </c>
      <c r="E717" s="246" t="s">
        <v>19</v>
      </c>
      <c r="F717" s="247" t="s">
        <v>340</v>
      </c>
      <c r="G717" s="245"/>
      <c r="H717" s="248">
        <v>1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147</v>
      </c>
      <c r="AU717" s="254" t="s">
        <v>83</v>
      </c>
      <c r="AV717" s="14" t="s">
        <v>83</v>
      </c>
      <c r="AW717" s="14" t="s">
        <v>35</v>
      </c>
      <c r="AX717" s="14" t="s">
        <v>73</v>
      </c>
      <c r="AY717" s="254" t="s">
        <v>137</v>
      </c>
    </row>
    <row r="718" s="14" customFormat="1">
      <c r="A718" s="14"/>
      <c r="B718" s="244"/>
      <c r="C718" s="245"/>
      <c r="D718" s="235" t="s">
        <v>147</v>
      </c>
      <c r="E718" s="246" t="s">
        <v>19</v>
      </c>
      <c r="F718" s="247" t="s">
        <v>341</v>
      </c>
      <c r="G718" s="245"/>
      <c r="H718" s="248">
        <v>0.69999999999999996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147</v>
      </c>
      <c r="AU718" s="254" t="s">
        <v>83</v>
      </c>
      <c r="AV718" s="14" t="s">
        <v>83</v>
      </c>
      <c r="AW718" s="14" t="s">
        <v>35</v>
      </c>
      <c r="AX718" s="14" t="s">
        <v>73</v>
      </c>
      <c r="AY718" s="254" t="s">
        <v>137</v>
      </c>
    </row>
    <row r="719" s="15" customFormat="1">
      <c r="A719" s="15"/>
      <c r="B719" s="265"/>
      <c r="C719" s="266"/>
      <c r="D719" s="235" t="s">
        <v>147</v>
      </c>
      <c r="E719" s="267" t="s">
        <v>19</v>
      </c>
      <c r="F719" s="268" t="s">
        <v>201</v>
      </c>
      <c r="G719" s="266"/>
      <c r="H719" s="269">
        <v>3.25</v>
      </c>
      <c r="I719" s="270"/>
      <c r="J719" s="266"/>
      <c r="K719" s="266"/>
      <c r="L719" s="271"/>
      <c r="M719" s="272"/>
      <c r="N719" s="273"/>
      <c r="O719" s="273"/>
      <c r="P719" s="273"/>
      <c r="Q719" s="273"/>
      <c r="R719" s="273"/>
      <c r="S719" s="273"/>
      <c r="T719" s="274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75" t="s">
        <v>147</v>
      </c>
      <c r="AU719" s="275" t="s">
        <v>83</v>
      </c>
      <c r="AV719" s="15" t="s">
        <v>145</v>
      </c>
      <c r="AW719" s="15" t="s">
        <v>35</v>
      </c>
      <c r="AX719" s="15" t="s">
        <v>81</v>
      </c>
      <c r="AY719" s="275" t="s">
        <v>137</v>
      </c>
    </row>
    <row r="720" s="2" customFormat="1" ht="33" customHeight="1">
      <c r="A720" s="40"/>
      <c r="B720" s="41"/>
      <c r="C720" s="220" t="s">
        <v>709</v>
      </c>
      <c r="D720" s="220" t="s">
        <v>140</v>
      </c>
      <c r="E720" s="221" t="s">
        <v>710</v>
      </c>
      <c r="F720" s="222" t="s">
        <v>711</v>
      </c>
      <c r="G720" s="223" t="s">
        <v>212</v>
      </c>
      <c r="H720" s="224">
        <v>2.75</v>
      </c>
      <c r="I720" s="225"/>
      <c r="J720" s="226">
        <f>ROUND(I720*H720,2)</f>
        <v>0</v>
      </c>
      <c r="K720" s="222" t="s">
        <v>144</v>
      </c>
      <c r="L720" s="46"/>
      <c r="M720" s="227" t="s">
        <v>19</v>
      </c>
      <c r="N720" s="228" t="s">
        <v>44</v>
      </c>
      <c r="O720" s="86"/>
      <c r="P720" s="229">
        <f>O720*H720</f>
        <v>0</v>
      </c>
      <c r="Q720" s="229">
        <v>0</v>
      </c>
      <c r="R720" s="229">
        <f>Q720*H720</f>
        <v>0</v>
      </c>
      <c r="S720" s="229">
        <v>0.053999999999999999</v>
      </c>
      <c r="T720" s="230">
        <f>S720*H720</f>
        <v>0.14849999999999999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31" t="s">
        <v>145</v>
      </c>
      <c r="AT720" s="231" t="s">
        <v>140</v>
      </c>
      <c r="AU720" s="231" t="s">
        <v>83</v>
      </c>
      <c r="AY720" s="19" t="s">
        <v>137</v>
      </c>
      <c r="BE720" s="232">
        <f>IF(N720="základní",J720,0)</f>
        <v>0</v>
      </c>
      <c r="BF720" s="232">
        <f>IF(N720="snížená",J720,0)</f>
        <v>0</v>
      </c>
      <c r="BG720" s="232">
        <f>IF(N720="zákl. přenesená",J720,0)</f>
        <v>0</v>
      </c>
      <c r="BH720" s="232">
        <f>IF(N720="sníž. přenesená",J720,0)</f>
        <v>0</v>
      </c>
      <c r="BI720" s="232">
        <f>IF(N720="nulová",J720,0)</f>
        <v>0</v>
      </c>
      <c r="BJ720" s="19" t="s">
        <v>81</v>
      </c>
      <c r="BK720" s="232">
        <f>ROUND(I720*H720,2)</f>
        <v>0</v>
      </c>
      <c r="BL720" s="19" t="s">
        <v>145</v>
      </c>
      <c r="BM720" s="231" t="s">
        <v>712</v>
      </c>
    </row>
    <row r="721" s="13" customFormat="1">
      <c r="A721" s="13"/>
      <c r="B721" s="233"/>
      <c r="C721" s="234"/>
      <c r="D721" s="235" t="s">
        <v>147</v>
      </c>
      <c r="E721" s="236" t="s">
        <v>19</v>
      </c>
      <c r="F721" s="237" t="s">
        <v>172</v>
      </c>
      <c r="G721" s="234"/>
      <c r="H721" s="236" t="s">
        <v>19</v>
      </c>
      <c r="I721" s="238"/>
      <c r="J721" s="234"/>
      <c r="K721" s="234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147</v>
      </c>
      <c r="AU721" s="243" t="s">
        <v>83</v>
      </c>
      <c r="AV721" s="13" t="s">
        <v>81</v>
      </c>
      <c r="AW721" s="13" t="s">
        <v>35</v>
      </c>
      <c r="AX721" s="13" t="s">
        <v>73</v>
      </c>
      <c r="AY721" s="243" t="s">
        <v>137</v>
      </c>
    </row>
    <row r="722" s="13" customFormat="1">
      <c r="A722" s="13"/>
      <c r="B722" s="233"/>
      <c r="C722" s="234"/>
      <c r="D722" s="235" t="s">
        <v>147</v>
      </c>
      <c r="E722" s="236" t="s">
        <v>19</v>
      </c>
      <c r="F722" s="237" t="s">
        <v>346</v>
      </c>
      <c r="G722" s="234"/>
      <c r="H722" s="236" t="s">
        <v>19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147</v>
      </c>
      <c r="AU722" s="243" t="s">
        <v>83</v>
      </c>
      <c r="AV722" s="13" t="s">
        <v>81</v>
      </c>
      <c r="AW722" s="13" t="s">
        <v>35</v>
      </c>
      <c r="AX722" s="13" t="s">
        <v>73</v>
      </c>
      <c r="AY722" s="243" t="s">
        <v>137</v>
      </c>
    </row>
    <row r="723" s="14" customFormat="1">
      <c r="A723" s="14"/>
      <c r="B723" s="244"/>
      <c r="C723" s="245"/>
      <c r="D723" s="235" t="s">
        <v>147</v>
      </c>
      <c r="E723" s="246" t="s">
        <v>19</v>
      </c>
      <c r="F723" s="247" t="s">
        <v>339</v>
      </c>
      <c r="G723" s="245"/>
      <c r="H723" s="248">
        <v>1.55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147</v>
      </c>
      <c r="AU723" s="254" t="s">
        <v>83</v>
      </c>
      <c r="AV723" s="14" t="s">
        <v>83</v>
      </c>
      <c r="AW723" s="14" t="s">
        <v>35</v>
      </c>
      <c r="AX723" s="14" t="s">
        <v>73</v>
      </c>
      <c r="AY723" s="254" t="s">
        <v>137</v>
      </c>
    </row>
    <row r="724" s="13" customFormat="1">
      <c r="A724" s="13"/>
      <c r="B724" s="233"/>
      <c r="C724" s="234"/>
      <c r="D724" s="235" t="s">
        <v>147</v>
      </c>
      <c r="E724" s="236" t="s">
        <v>19</v>
      </c>
      <c r="F724" s="237" t="s">
        <v>194</v>
      </c>
      <c r="G724" s="234"/>
      <c r="H724" s="236" t="s">
        <v>19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147</v>
      </c>
      <c r="AU724" s="243" t="s">
        <v>83</v>
      </c>
      <c r="AV724" s="13" t="s">
        <v>81</v>
      </c>
      <c r="AW724" s="13" t="s">
        <v>35</v>
      </c>
      <c r="AX724" s="13" t="s">
        <v>73</v>
      </c>
      <c r="AY724" s="243" t="s">
        <v>137</v>
      </c>
    </row>
    <row r="725" s="13" customFormat="1">
      <c r="A725" s="13"/>
      <c r="B725" s="233"/>
      <c r="C725" s="234"/>
      <c r="D725" s="235" t="s">
        <v>147</v>
      </c>
      <c r="E725" s="236" t="s">
        <v>19</v>
      </c>
      <c r="F725" s="237" t="s">
        <v>346</v>
      </c>
      <c r="G725" s="234"/>
      <c r="H725" s="236" t="s">
        <v>19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3" t="s">
        <v>147</v>
      </c>
      <c r="AU725" s="243" t="s">
        <v>83</v>
      </c>
      <c r="AV725" s="13" t="s">
        <v>81</v>
      </c>
      <c r="AW725" s="13" t="s">
        <v>35</v>
      </c>
      <c r="AX725" s="13" t="s">
        <v>73</v>
      </c>
      <c r="AY725" s="243" t="s">
        <v>137</v>
      </c>
    </row>
    <row r="726" s="14" customFormat="1">
      <c r="A726" s="14"/>
      <c r="B726" s="244"/>
      <c r="C726" s="245"/>
      <c r="D726" s="235" t="s">
        <v>147</v>
      </c>
      <c r="E726" s="246" t="s">
        <v>19</v>
      </c>
      <c r="F726" s="247" t="s">
        <v>337</v>
      </c>
      <c r="G726" s="245"/>
      <c r="H726" s="248">
        <v>1.2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4" t="s">
        <v>147</v>
      </c>
      <c r="AU726" s="254" t="s">
        <v>83</v>
      </c>
      <c r="AV726" s="14" t="s">
        <v>83</v>
      </c>
      <c r="AW726" s="14" t="s">
        <v>35</v>
      </c>
      <c r="AX726" s="14" t="s">
        <v>73</v>
      </c>
      <c r="AY726" s="254" t="s">
        <v>137</v>
      </c>
    </row>
    <row r="727" s="15" customFormat="1">
      <c r="A727" s="15"/>
      <c r="B727" s="265"/>
      <c r="C727" s="266"/>
      <c r="D727" s="235" t="s">
        <v>147</v>
      </c>
      <c r="E727" s="267" t="s">
        <v>19</v>
      </c>
      <c r="F727" s="268" t="s">
        <v>201</v>
      </c>
      <c r="G727" s="266"/>
      <c r="H727" s="269">
        <v>2.75</v>
      </c>
      <c r="I727" s="270"/>
      <c r="J727" s="266"/>
      <c r="K727" s="266"/>
      <c r="L727" s="271"/>
      <c r="M727" s="272"/>
      <c r="N727" s="273"/>
      <c r="O727" s="273"/>
      <c r="P727" s="273"/>
      <c r="Q727" s="273"/>
      <c r="R727" s="273"/>
      <c r="S727" s="273"/>
      <c r="T727" s="274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5" t="s">
        <v>147</v>
      </c>
      <c r="AU727" s="275" t="s">
        <v>83</v>
      </c>
      <c r="AV727" s="15" t="s">
        <v>145</v>
      </c>
      <c r="AW727" s="15" t="s">
        <v>35</v>
      </c>
      <c r="AX727" s="15" t="s">
        <v>81</v>
      </c>
      <c r="AY727" s="275" t="s">
        <v>137</v>
      </c>
    </row>
    <row r="728" s="2" customFormat="1" ht="33" customHeight="1">
      <c r="A728" s="40"/>
      <c r="B728" s="41"/>
      <c r="C728" s="220" t="s">
        <v>713</v>
      </c>
      <c r="D728" s="220" t="s">
        <v>140</v>
      </c>
      <c r="E728" s="221" t="s">
        <v>714</v>
      </c>
      <c r="F728" s="222" t="s">
        <v>715</v>
      </c>
      <c r="G728" s="223" t="s">
        <v>212</v>
      </c>
      <c r="H728" s="224">
        <v>0.29999999999999999</v>
      </c>
      <c r="I728" s="225"/>
      <c r="J728" s="226">
        <f>ROUND(I728*H728,2)</f>
        <v>0</v>
      </c>
      <c r="K728" s="222" t="s">
        <v>144</v>
      </c>
      <c r="L728" s="46"/>
      <c r="M728" s="227" t="s">
        <v>19</v>
      </c>
      <c r="N728" s="228" t="s">
        <v>44</v>
      </c>
      <c r="O728" s="86"/>
      <c r="P728" s="229">
        <f>O728*H728</f>
        <v>0</v>
      </c>
      <c r="Q728" s="229">
        <v>0.00093000000000000005</v>
      </c>
      <c r="R728" s="229">
        <f>Q728*H728</f>
        <v>0.00027900000000000001</v>
      </c>
      <c r="S728" s="229">
        <v>0.070000000000000007</v>
      </c>
      <c r="T728" s="230">
        <f>S728*H728</f>
        <v>0.021000000000000001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31" t="s">
        <v>145</v>
      </c>
      <c r="AT728" s="231" t="s">
        <v>140</v>
      </c>
      <c r="AU728" s="231" t="s">
        <v>83</v>
      </c>
      <c r="AY728" s="19" t="s">
        <v>137</v>
      </c>
      <c r="BE728" s="232">
        <f>IF(N728="základní",J728,0)</f>
        <v>0</v>
      </c>
      <c r="BF728" s="232">
        <f>IF(N728="snížená",J728,0)</f>
        <v>0</v>
      </c>
      <c r="BG728" s="232">
        <f>IF(N728="zákl. přenesená",J728,0)</f>
        <v>0</v>
      </c>
      <c r="BH728" s="232">
        <f>IF(N728="sníž. přenesená",J728,0)</f>
        <v>0</v>
      </c>
      <c r="BI728" s="232">
        <f>IF(N728="nulová",J728,0)</f>
        <v>0</v>
      </c>
      <c r="BJ728" s="19" t="s">
        <v>81</v>
      </c>
      <c r="BK728" s="232">
        <f>ROUND(I728*H728,2)</f>
        <v>0</v>
      </c>
      <c r="BL728" s="19" t="s">
        <v>145</v>
      </c>
      <c r="BM728" s="231" t="s">
        <v>716</v>
      </c>
    </row>
    <row r="729" s="13" customFormat="1">
      <c r="A729" s="13"/>
      <c r="B729" s="233"/>
      <c r="C729" s="234"/>
      <c r="D729" s="235" t="s">
        <v>147</v>
      </c>
      <c r="E729" s="236" t="s">
        <v>19</v>
      </c>
      <c r="F729" s="237" t="s">
        <v>717</v>
      </c>
      <c r="G729" s="234"/>
      <c r="H729" s="236" t="s">
        <v>19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147</v>
      </c>
      <c r="AU729" s="243" t="s">
        <v>83</v>
      </c>
      <c r="AV729" s="13" t="s">
        <v>81</v>
      </c>
      <c r="AW729" s="13" t="s">
        <v>35</v>
      </c>
      <c r="AX729" s="13" t="s">
        <v>73</v>
      </c>
      <c r="AY729" s="243" t="s">
        <v>137</v>
      </c>
    </row>
    <row r="730" s="14" customFormat="1">
      <c r="A730" s="14"/>
      <c r="B730" s="244"/>
      <c r="C730" s="245"/>
      <c r="D730" s="235" t="s">
        <v>147</v>
      </c>
      <c r="E730" s="246" t="s">
        <v>19</v>
      </c>
      <c r="F730" s="247" t="s">
        <v>718</v>
      </c>
      <c r="G730" s="245"/>
      <c r="H730" s="248">
        <v>0.29999999999999999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147</v>
      </c>
      <c r="AU730" s="254" t="s">
        <v>83</v>
      </c>
      <c r="AV730" s="14" t="s">
        <v>83</v>
      </c>
      <c r="AW730" s="14" t="s">
        <v>35</v>
      </c>
      <c r="AX730" s="14" t="s">
        <v>81</v>
      </c>
      <c r="AY730" s="254" t="s">
        <v>137</v>
      </c>
    </row>
    <row r="731" s="2" customFormat="1" ht="21.75" customHeight="1">
      <c r="A731" s="40"/>
      <c r="B731" s="41"/>
      <c r="C731" s="220" t="s">
        <v>719</v>
      </c>
      <c r="D731" s="220" t="s">
        <v>140</v>
      </c>
      <c r="E731" s="221" t="s">
        <v>720</v>
      </c>
      <c r="F731" s="222" t="s">
        <v>721</v>
      </c>
      <c r="G731" s="223" t="s">
        <v>212</v>
      </c>
      <c r="H731" s="224">
        <v>31.91</v>
      </c>
      <c r="I731" s="225"/>
      <c r="J731" s="226">
        <f>ROUND(I731*H731,2)</f>
        <v>0</v>
      </c>
      <c r="K731" s="222" t="s">
        <v>144</v>
      </c>
      <c r="L731" s="46"/>
      <c r="M731" s="227" t="s">
        <v>19</v>
      </c>
      <c r="N731" s="228" t="s">
        <v>44</v>
      </c>
      <c r="O731" s="86"/>
      <c r="P731" s="229">
        <f>O731*H731</f>
        <v>0</v>
      </c>
      <c r="Q731" s="229">
        <v>8.0000000000000007E-05</v>
      </c>
      <c r="R731" s="229">
        <f>Q731*H731</f>
        <v>0.0025528</v>
      </c>
      <c r="S731" s="229">
        <v>0</v>
      </c>
      <c r="T731" s="230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31" t="s">
        <v>145</v>
      </c>
      <c r="AT731" s="231" t="s">
        <v>140</v>
      </c>
      <c r="AU731" s="231" t="s">
        <v>83</v>
      </c>
      <c r="AY731" s="19" t="s">
        <v>137</v>
      </c>
      <c r="BE731" s="232">
        <f>IF(N731="základní",J731,0)</f>
        <v>0</v>
      </c>
      <c r="BF731" s="232">
        <f>IF(N731="snížená",J731,0)</f>
        <v>0</v>
      </c>
      <c r="BG731" s="232">
        <f>IF(N731="zákl. přenesená",J731,0)</f>
        <v>0</v>
      </c>
      <c r="BH731" s="232">
        <f>IF(N731="sníž. přenesená",J731,0)</f>
        <v>0</v>
      </c>
      <c r="BI731" s="232">
        <f>IF(N731="nulová",J731,0)</f>
        <v>0</v>
      </c>
      <c r="BJ731" s="19" t="s">
        <v>81</v>
      </c>
      <c r="BK731" s="232">
        <f>ROUND(I731*H731,2)</f>
        <v>0</v>
      </c>
      <c r="BL731" s="19" t="s">
        <v>145</v>
      </c>
      <c r="BM731" s="231" t="s">
        <v>722</v>
      </c>
    </row>
    <row r="732" s="13" customFormat="1">
      <c r="A732" s="13"/>
      <c r="B732" s="233"/>
      <c r="C732" s="234"/>
      <c r="D732" s="235" t="s">
        <v>147</v>
      </c>
      <c r="E732" s="236" t="s">
        <v>19</v>
      </c>
      <c r="F732" s="237" t="s">
        <v>723</v>
      </c>
      <c r="G732" s="234"/>
      <c r="H732" s="236" t="s">
        <v>19</v>
      </c>
      <c r="I732" s="238"/>
      <c r="J732" s="234"/>
      <c r="K732" s="234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147</v>
      </c>
      <c r="AU732" s="243" t="s">
        <v>83</v>
      </c>
      <c r="AV732" s="13" t="s">
        <v>81</v>
      </c>
      <c r="AW732" s="13" t="s">
        <v>35</v>
      </c>
      <c r="AX732" s="13" t="s">
        <v>73</v>
      </c>
      <c r="AY732" s="243" t="s">
        <v>137</v>
      </c>
    </row>
    <row r="733" s="14" customFormat="1">
      <c r="A733" s="14"/>
      <c r="B733" s="244"/>
      <c r="C733" s="245"/>
      <c r="D733" s="235" t="s">
        <v>147</v>
      </c>
      <c r="E733" s="246" t="s">
        <v>19</v>
      </c>
      <c r="F733" s="247" t="s">
        <v>724</v>
      </c>
      <c r="G733" s="245"/>
      <c r="H733" s="248">
        <v>12.199999999999999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147</v>
      </c>
      <c r="AU733" s="254" t="s">
        <v>83</v>
      </c>
      <c r="AV733" s="14" t="s">
        <v>83</v>
      </c>
      <c r="AW733" s="14" t="s">
        <v>35</v>
      </c>
      <c r="AX733" s="14" t="s">
        <v>73</v>
      </c>
      <c r="AY733" s="254" t="s">
        <v>137</v>
      </c>
    </row>
    <row r="734" s="13" customFormat="1">
      <c r="A734" s="13"/>
      <c r="B734" s="233"/>
      <c r="C734" s="234"/>
      <c r="D734" s="235" t="s">
        <v>147</v>
      </c>
      <c r="E734" s="236" t="s">
        <v>19</v>
      </c>
      <c r="F734" s="237" t="s">
        <v>725</v>
      </c>
      <c r="G734" s="234"/>
      <c r="H734" s="236" t="s">
        <v>19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147</v>
      </c>
      <c r="AU734" s="243" t="s">
        <v>83</v>
      </c>
      <c r="AV734" s="13" t="s">
        <v>81</v>
      </c>
      <c r="AW734" s="13" t="s">
        <v>35</v>
      </c>
      <c r="AX734" s="13" t="s">
        <v>73</v>
      </c>
      <c r="AY734" s="243" t="s">
        <v>137</v>
      </c>
    </row>
    <row r="735" s="14" customFormat="1">
      <c r="A735" s="14"/>
      <c r="B735" s="244"/>
      <c r="C735" s="245"/>
      <c r="D735" s="235" t="s">
        <v>147</v>
      </c>
      <c r="E735" s="246" t="s">
        <v>19</v>
      </c>
      <c r="F735" s="247" t="s">
        <v>726</v>
      </c>
      <c r="G735" s="245"/>
      <c r="H735" s="248">
        <v>5.0999999999999996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147</v>
      </c>
      <c r="AU735" s="254" t="s">
        <v>83</v>
      </c>
      <c r="AV735" s="14" t="s">
        <v>83</v>
      </c>
      <c r="AW735" s="14" t="s">
        <v>35</v>
      </c>
      <c r="AX735" s="14" t="s">
        <v>73</v>
      </c>
      <c r="AY735" s="254" t="s">
        <v>137</v>
      </c>
    </row>
    <row r="736" s="14" customFormat="1">
      <c r="A736" s="14"/>
      <c r="B736" s="244"/>
      <c r="C736" s="245"/>
      <c r="D736" s="235" t="s">
        <v>147</v>
      </c>
      <c r="E736" s="246" t="s">
        <v>19</v>
      </c>
      <c r="F736" s="247" t="s">
        <v>727</v>
      </c>
      <c r="G736" s="245"/>
      <c r="H736" s="248">
        <v>6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147</v>
      </c>
      <c r="AU736" s="254" t="s">
        <v>83</v>
      </c>
      <c r="AV736" s="14" t="s">
        <v>83</v>
      </c>
      <c r="AW736" s="14" t="s">
        <v>35</v>
      </c>
      <c r="AX736" s="14" t="s">
        <v>73</v>
      </c>
      <c r="AY736" s="254" t="s">
        <v>137</v>
      </c>
    </row>
    <row r="737" s="13" customFormat="1">
      <c r="A737" s="13"/>
      <c r="B737" s="233"/>
      <c r="C737" s="234"/>
      <c r="D737" s="235" t="s">
        <v>147</v>
      </c>
      <c r="E737" s="236" t="s">
        <v>19</v>
      </c>
      <c r="F737" s="237" t="s">
        <v>728</v>
      </c>
      <c r="G737" s="234"/>
      <c r="H737" s="236" t="s">
        <v>19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3" t="s">
        <v>147</v>
      </c>
      <c r="AU737" s="243" t="s">
        <v>83</v>
      </c>
      <c r="AV737" s="13" t="s">
        <v>81</v>
      </c>
      <c r="AW737" s="13" t="s">
        <v>35</v>
      </c>
      <c r="AX737" s="13" t="s">
        <v>73</v>
      </c>
      <c r="AY737" s="243" t="s">
        <v>137</v>
      </c>
    </row>
    <row r="738" s="14" customFormat="1">
      <c r="A738" s="14"/>
      <c r="B738" s="244"/>
      <c r="C738" s="245"/>
      <c r="D738" s="235" t="s">
        <v>147</v>
      </c>
      <c r="E738" s="246" t="s">
        <v>19</v>
      </c>
      <c r="F738" s="247" t="s">
        <v>729</v>
      </c>
      <c r="G738" s="245"/>
      <c r="H738" s="248">
        <v>8.6099999999999994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147</v>
      </c>
      <c r="AU738" s="254" t="s">
        <v>83</v>
      </c>
      <c r="AV738" s="14" t="s">
        <v>83</v>
      </c>
      <c r="AW738" s="14" t="s">
        <v>35</v>
      </c>
      <c r="AX738" s="14" t="s">
        <v>73</v>
      </c>
      <c r="AY738" s="254" t="s">
        <v>137</v>
      </c>
    </row>
    <row r="739" s="15" customFormat="1">
      <c r="A739" s="15"/>
      <c r="B739" s="265"/>
      <c r="C739" s="266"/>
      <c r="D739" s="235" t="s">
        <v>147</v>
      </c>
      <c r="E739" s="267" t="s">
        <v>19</v>
      </c>
      <c r="F739" s="268" t="s">
        <v>201</v>
      </c>
      <c r="G739" s="266"/>
      <c r="H739" s="269">
        <v>31.909999999999997</v>
      </c>
      <c r="I739" s="270"/>
      <c r="J739" s="266"/>
      <c r="K739" s="266"/>
      <c r="L739" s="271"/>
      <c r="M739" s="272"/>
      <c r="N739" s="273"/>
      <c r="O739" s="273"/>
      <c r="P739" s="273"/>
      <c r="Q739" s="273"/>
      <c r="R739" s="273"/>
      <c r="S739" s="273"/>
      <c r="T739" s="274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5" t="s">
        <v>147</v>
      </c>
      <c r="AU739" s="275" t="s">
        <v>83</v>
      </c>
      <c r="AV739" s="15" t="s">
        <v>145</v>
      </c>
      <c r="AW739" s="15" t="s">
        <v>35</v>
      </c>
      <c r="AX739" s="15" t="s">
        <v>81</v>
      </c>
      <c r="AY739" s="275" t="s">
        <v>137</v>
      </c>
    </row>
    <row r="740" s="2" customFormat="1" ht="21.75" customHeight="1">
      <c r="A740" s="40"/>
      <c r="B740" s="41"/>
      <c r="C740" s="220" t="s">
        <v>730</v>
      </c>
      <c r="D740" s="220" t="s">
        <v>140</v>
      </c>
      <c r="E740" s="221" t="s">
        <v>731</v>
      </c>
      <c r="F740" s="222" t="s">
        <v>732</v>
      </c>
      <c r="G740" s="223" t="s">
        <v>212</v>
      </c>
      <c r="H740" s="224">
        <v>5.6600000000000001</v>
      </c>
      <c r="I740" s="225"/>
      <c r="J740" s="226">
        <f>ROUND(I740*H740,2)</f>
        <v>0</v>
      </c>
      <c r="K740" s="222" t="s">
        <v>144</v>
      </c>
      <c r="L740" s="46"/>
      <c r="M740" s="227" t="s">
        <v>19</v>
      </c>
      <c r="N740" s="228" t="s">
        <v>44</v>
      </c>
      <c r="O740" s="86"/>
      <c r="P740" s="229">
        <f>O740*H740</f>
        <v>0</v>
      </c>
      <c r="Q740" s="229">
        <v>0</v>
      </c>
      <c r="R740" s="229">
        <f>Q740*H740</f>
        <v>0</v>
      </c>
      <c r="S740" s="229">
        <v>0</v>
      </c>
      <c r="T740" s="230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31" t="s">
        <v>145</v>
      </c>
      <c r="AT740" s="231" t="s">
        <v>140</v>
      </c>
      <c r="AU740" s="231" t="s">
        <v>83</v>
      </c>
      <c r="AY740" s="19" t="s">
        <v>137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19" t="s">
        <v>81</v>
      </c>
      <c r="BK740" s="232">
        <f>ROUND(I740*H740,2)</f>
        <v>0</v>
      </c>
      <c r="BL740" s="19" t="s">
        <v>145</v>
      </c>
      <c r="BM740" s="231" t="s">
        <v>733</v>
      </c>
    </row>
    <row r="741" s="13" customFormat="1">
      <c r="A741" s="13"/>
      <c r="B741" s="233"/>
      <c r="C741" s="234"/>
      <c r="D741" s="235" t="s">
        <v>147</v>
      </c>
      <c r="E741" s="236" t="s">
        <v>19</v>
      </c>
      <c r="F741" s="237" t="s">
        <v>734</v>
      </c>
      <c r="G741" s="234"/>
      <c r="H741" s="236" t="s">
        <v>19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147</v>
      </c>
      <c r="AU741" s="243" t="s">
        <v>83</v>
      </c>
      <c r="AV741" s="13" t="s">
        <v>81</v>
      </c>
      <c r="AW741" s="13" t="s">
        <v>35</v>
      </c>
      <c r="AX741" s="13" t="s">
        <v>73</v>
      </c>
      <c r="AY741" s="243" t="s">
        <v>137</v>
      </c>
    </row>
    <row r="742" s="14" customFormat="1">
      <c r="A742" s="14"/>
      <c r="B742" s="244"/>
      <c r="C742" s="245"/>
      <c r="D742" s="235" t="s">
        <v>147</v>
      </c>
      <c r="E742" s="246" t="s">
        <v>19</v>
      </c>
      <c r="F742" s="247" t="s">
        <v>735</v>
      </c>
      <c r="G742" s="245"/>
      <c r="H742" s="248">
        <v>5.6600000000000001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147</v>
      </c>
      <c r="AU742" s="254" t="s">
        <v>83</v>
      </c>
      <c r="AV742" s="14" t="s">
        <v>83</v>
      </c>
      <c r="AW742" s="14" t="s">
        <v>35</v>
      </c>
      <c r="AX742" s="14" t="s">
        <v>81</v>
      </c>
      <c r="AY742" s="254" t="s">
        <v>137</v>
      </c>
    </row>
    <row r="743" s="2" customFormat="1" ht="21.75" customHeight="1">
      <c r="A743" s="40"/>
      <c r="B743" s="41"/>
      <c r="C743" s="220" t="s">
        <v>736</v>
      </c>
      <c r="D743" s="220" t="s">
        <v>140</v>
      </c>
      <c r="E743" s="221" t="s">
        <v>737</v>
      </c>
      <c r="F743" s="222" t="s">
        <v>738</v>
      </c>
      <c r="G743" s="223" t="s">
        <v>143</v>
      </c>
      <c r="H743" s="224">
        <v>35.25</v>
      </c>
      <c r="I743" s="225"/>
      <c r="J743" s="226">
        <f>ROUND(I743*H743,2)</f>
        <v>0</v>
      </c>
      <c r="K743" s="222" t="s">
        <v>144</v>
      </c>
      <c r="L743" s="46"/>
      <c r="M743" s="227" t="s">
        <v>19</v>
      </c>
      <c r="N743" s="228" t="s">
        <v>44</v>
      </c>
      <c r="O743" s="86"/>
      <c r="P743" s="229">
        <f>O743*H743</f>
        <v>0</v>
      </c>
      <c r="Q743" s="229">
        <v>0</v>
      </c>
      <c r="R743" s="229">
        <f>Q743*H743</f>
        <v>0</v>
      </c>
      <c r="S743" s="229">
        <v>0.01</v>
      </c>
      <c r="T743" s="230">
        <f>S743*H743</f>
        <v>0.35249999999999998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31" t="s">
        <v>145</v>
      </c>
      <c r="AT743" s="231" t="s">
        <v>140</v>
      </c>
      <c r="AU743" s="231" t="s">
        <v>83</v>
      </c>
      <c r="AY743" s="19" t="s">
        <v>137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9" t="s">
        <v>81</v>
      </c>
      <c r="BK743" s="232">
        <f>ROUND(I743*H743,2)</f>
        <v>0</v>
      </c>
      <c r="BL743" s="19" t="s">
        <v>145</v>
      </c>
      <c r="BM743" s="231" t="s">
        <v>739</v>
      </c>
    </row>
    <row r="744" s="13" customFormat="1">
      <c r="A744" s="13"/>
      <c r="B744" s="233"/>
      <c r="C744" s="234"/>
      <c r="D744" s="235" t="s">
        <v>147</v>
      </c>
      <c r="E744" s="236" t="s">
        <v>19</v>
      </c>
      <c r="F744" s="237" t="s">
        <v>293</v>
      </c>
      <c r="G744" s="234"/>
      <c r="H744" s="236" t="s">
        <v>19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147</v>
      </c>
      <c r="AU744" s="243" t="s">
        <v>83</v>
      </c>
      <c r="AV744" s="13" t="s">
        <v>81</v>
      </c>
      <c r="AW744" s="13" t="s">
        <v>35</v>
      </c>
      <c r="AX744" s="13" t="s">
        <v>73</v>
      </c>
      <c r="AY744" s="243" t="s">
        <v>137</v>
      </c>
    </row>
    <row r="745" s="13" customFormat="1">
      <c r="A745" s="13"/>
      <c r="B745" s="233"/>
      <c r="C745" s="234"/>
      <c r="D745" s="235" t="s">
        <v>147</v>
      </c>
      <c r="E745" s="236" t="s">
        <v>19</v>
      </c>
      <c r="F745" s="237" t="s">
        <v>272</v>
      </c>
      <c r="G745" s="234"/>
      <c r="H745" s="236" t="s">
        <v>19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147</v>
      </c>
      <c r="AU745" s="243" t="s">
        <v>83</v>
      </c>
      <c r="AV745" s="13" t="s">
        <v>81</v>
      </c>
      <c r="AW745" s="13" t="s">
        <v>35</v>
      </c>
      <c r="AX745" s="13" t="s">
        <v>73</v>
      </c>
      <c r="AY745" s="243" t="s">
        <v>137</v>
      </c>
    </row>
    <row r="746" s="14" customFormat="1">
      <c r="A746" s="14"/>
      <c r="B746" s="244"/>
      <c r="C746" s="245"/>
      <c r="D746" s="235" t="s">
        <v>147</v>
      </c>
      <c r="E746" s="246" t="s">
        <v>19</v>
      </c>
      <c r="F746" s="247" t="s">
        <v>740</v>
      </c>
      <c r="G746" s="245"/>
      <c r="H746" s="248">
        <v>17.100000000000001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147</v>
      </c>
      <c r="AU746" s="254" t="s">
        <v>83</v>
      </c>
      <c r="AV746" s="14" t="s">
        <v>83</v>
      </c>
      <c r="AW746" s="14" t="s">
        <v>35</v>
      </c>
      <c r="AX746" s="14" t="s">
        <v>73</v>
      </c>
      <c r="AY746" s="254" t="s">
        <v>137</v>
      </c>
    </row>
    <row r="747" s="13" customFormat="1">
      <c r="A747" s="13"/>
      <c r="B747" s="233"/>
      <c r="C747" s="234"/>
      <c r="D747" s="235" t="s">
        <v>147</v>
      </c>
      <c r="E747" s="236" t="s">
        <v>19</v>
      </c>
      <c r="F747" s="237" t="s">
        <v>194</v>
      </c>
      <c r="G747" s="234"/>
      <c r="H747" s="236" t="s">
        <v>19</v>
      </c>
      <c r="I747" s="238"/>
      <c r="J747" s="234"/>
      <c r="K747" s="234"/>
      <c r="L747" s="239"/>
      <c r="M747" s="240"/>
      <c r="N747" s="241"/>
      <c r="O747" s="241"/>
      <c r="P747" s="241"/>
      <c r="Q747" s="241"/>
      <c r="R747" s="241"/>
      <c r="S747" s="241"/>
      <c r="T747" s="24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3" t="s">
        <v>147</v>
      </c>
      <c r="AU747" s="243" t="s">
        <v>83</v>
      </c>
      <c r="AV747" s="13" t="s">
        <v>81</v>
      </c>
      <c r="AW747" s="13" t="s">
        <v>35</v>
      </c>
      <c r="AX747" s="13" t="s">
        <v>73</v>
      </c>
      <c r="AY747" s="243" t="s">
        <v>137</v>
      </c>
    </row>
    <row r="748" s="14" customFormat="1">
      <c r="A748" s="14"/>
      <c r="B748" s="244"/>
      <c r="C748" s="245"/>
      <c r="D748" s="235" t="s">
        <v>147</v>
      </c>
      <c r="E748" s="246" t="s">
        <v>19</v>
      </c>
      <c r="F748" s="247" t="s">
        <v>622</v>
      </c>
      <c r="G748" s="245"/>
      <c r="H748" s="248">
        <v>5.3499999999999996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147</v>
      </c>
      <c r="AU748" s="254" t="s">
        <v>83</v>
      </c>
      <c r="AV748" s="14" t="s">
        <v>83</v>
      </c>
      <c r="AW748" s="14" t="s">
        <v>35</v>
      </c>
      <c r="AX748" s="14" t="s">
        <v>73</v>
      </c>
      <c r="AY748" s="254" t="s">
        <v>137</v>
      </c>
    </row>
    <row r="749" s="13" customFormat="1">
      <c r="A749" s="13"/>
      <c r="B749" s="233"/>
      <c r="C749" s="234"/>
      <c r="D749" s="235" t="s">
        <v>147</v>
      </c>
      <c r="E749" s="236" t="s">
        <v>19</v>
      </c>
      <c r="F749" s="237" t="s">
        <v>569</v>
      </c>
      <c r="G749" s="234"/>
      <c r="H749" s="236" t="s">
        <v>19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147</v>
      </c>
      <c r="AU749" s="243" t="s">
        <v>83</v>
      </c>
      <c r="AV749" s="13" t="s">
        <v>81</v>
      </c>
      <c r="AW749" s="13" t="s">
        <v>35</v>
      </c>
      <c r="AX749" s="13" t="s">
        <v>73</v>
      </c>
      <c r="AY749" s="243" t="s">
        <v>137</v>
      </c>
    </row>
    <row r="750" s="14" customFormat="1">
      <c r="A750" s="14"/>
      <c r="B750" s="244"/>
      <c r="C750" s="245"/>
      <c r="D750" s="235" t="s">
        <v>147</v>
      </c>
      <c r="E750" s="246" t="s">
        <v>19</v>
      </c>
      <c r="F750" s="247" t="s">
        <v>623</v>
      </c>
      <c r="G750" s="245"/>
      <c r="H750" s="248">
        <v>3.2000000000000002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147</v>
      </c>
      <c r="AU750" s="254" t="s">
        <v>83</v>
      </c>
      <c r="AV750" s="14" t="s">
        <v>83</v>
      </c>
      <c r="AW750" s="14" t="s">
        <v>35</v>
      </c>
      <c r="AX750" s="14" t="s">
        <v>73</v>
      </c>
      <c r="AY750" s="254" t="s">
        <v>137</v>
      </c>
    </row>
    <row r="751" s="13" customFormat="1">
      <c r="A751" s="13"/>
      <c r="B751" s="233"/>
      <c r="C751" s="234"/>
      <c r="D751" s="235" t="s">
        <v>147</v>
      </c>
      <c r="E751" s="236" t="s">
        <v>19</v>
      </c>
      <c r="F751" s="237" t="s">
        <v>571</v>
      </c>
      <c r="G751" s="234"/>
      <c r="H751" s="236" t="s">
        <v>19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147</v>
      </c>
      <c r="AU751" s="243" t="s">
        <v>83</v>
      </c>
      <c r="AV751" s="13" t="s">
        <v>81</v>
      </c>
      <c r="AW751" s="13" t="s">
        <v>35</v>
      </c>
      <c r="AX751" s="13" t="s">
        <v>73</v>
      </c>
      <c r="AY751" s="243" t="s">
        <v>137</v>
      </c>
    </row>
    <row r="752" s="14" customFormat="1">
      <c r="A752" s="14"/>
      <c r="B752" s="244"/>
      <c r="C752" s="245"/>
      <c r="D752" s="235" t="s">
        <v>147</v>
      </c>
      <c r="E752" s="246" t="s">
        <v>19</v>
      </c>
      <c r="F752" s="247" t="s">
        <v>624</v>
      </c>
      <c r="G752" s="245"/>
      <c r="H752" s="248">
        <v>3.3999999999999999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147</v>
      </c>
      <c r="AU752" s="254" t="s">
        <v>83</v>
      </c>
      <c r="AV752" s="14" t="s">
        <v>83</v>
      </c>
      <c r="AW752" s="14" t="s">
        <v>35</v>
      </c>
      <c r="AX752" s="14" t="s">
        <v>73</v>
      </c>
      <c r="AY752" s="254" t="s">
        <v>137</v>
      </c>
    </row>
    <row r="753" s="13" customFormat="1">
      <c r="A753" s="13"/>
      <c r="B753" s="233"/>
      <c r="C753" s="234"/>
      <c r="D753" s="235" t="s">
        <v>147</v>
      </c>
      <c r="E753" s="236" t="s">
        <v>19</v>
      </c>
      <c r="F753" s="237" t="s">
        <v>573</v>
      </c>
      <c r="G753" s="234"/>
      <c r="H753" s="236" t="s">
        <v>19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147</v>
      </c>
      <c r="AU753" s="243" t="s">
        <v>83</v>
      </c>
      <c r="AV753" s="13" t="s">
        <v>81</v>
      </c>
      <c r="AW753" s="13" t="s">
        <v>35</v>
      </c>
      <c r="AX753" s="13" t="s">
        <v>73</v>
      </c>
      <c r="AY753" s="243" t="s">
        <v>137</v>
      </c>
    </row>
    <row r="754" s="14" customFormat="1">
      <c r="A754" s="14"/>
      <c r="B754" s="244"/>
      <c r="C754" s="245"/>
      <c r="D754" s="235" t="s">
        <v>147</v>
      </c>
      <c r="E754" s="246" t="s">
        <v>19</v>
      </c>
      <c r="F754" s="247" t="s">
        <v>625</v>
      </c>
      <c r="G754" s="245"/>
      <c r="H754" s="248">
        <v>2.1000000000000001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147</v>
      </c>
      <c r="AU754" s="254" t="s">
        <v>83</v>
      </c>
      <c r="AV754" s="14" t="s">
        <v>83</v>
      </c>
      <c r="AW754" s="14" t="s">
        <v>35</v>
      </c>
      <c r="AX754" s="14" t="s">
        <v>73</v>
      </c>
      <c r="AY754" s="254" t="s">
        <v>137</v>
      </c>
    </row>
    <row r="755" s="13" customFormat="1">
      <c r="A755" s="13"/>
      <c r="B755" s="233"/>
      <c r="C755" s="234"/>
      <c r="D755" s="235" t="s">
        <v>147</v>
      </c>
      <c r="E755" s="236" t="s">
        <v>19</v>
      </c>
      <c r="F755" s="237" t="s">
        <v>336</v>
      </c>
      <c r="G755" s="234"/>
      <c r="H755" s="236" t="s">
        <v>19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147</v>
      </c>
      <c r="AU755" s="243" t="s">
        <v>83</v>
      </c>
      <c r="AV755" s="13" t="s">
        <v>81</v>
      </c>
      <c r="AW755" s="13" t="s">
        <v>35</v>
      </c>
      <c r="AX755" s="13" t="s">
        <v>73</v>
      </c>
      <c r="AY755" s="243" t="s">
        <v>137</v>
      </c>
    </row>
    <row r="756" s="14" customFormat="1">
      <c r="A756" s="14"/>
      <c r="B756" s="244"/>
      <c r="C756" s="245"/>
      <c r="D756" s="235" t="s">
        <v>147</v>
      </c>
      <c r="E756" s="246" t="s">
        <v>19</v>
      </c>
      <c r="F756" s="247" t="s">
        <v>625</v>
      </c>
      <c r="G756" s="245"/>
      <c r="H756" s="248">
        <v>2.1000000000000001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147</v>
      </c>
      <c r="AU756" s="254" t="s">
        <v>83</v>
      </c>
      <c r="AV756" s="14" t="s">
        <v>83</v>
      </c>
      <c r="AW756" s="14" t="s">
        <v>35</v>
      </c>
      <c r="AX756" s="14" t="s">
        <v>73</v>
      </c>
      <c r="AY756" s="254" t="s">
        <v>137</v>
      </c>
    </row>
    <row r="757" s="13" customFormat="1">
      <c r="A757" s="13"/>
      <c r="B757" s="233"/>
      <c r="C757" s="234"/>
      <c r="D757" s="235" t="s">
        <v>147</v>
      </c>
      <c r="E757" s="236" t="s">
        <v>19</v>
      </c>
      <c r="F757" s="237" t="s">
        <v>575</v>
      </c>
      <c r="G757" s="234"/>
      <c r="H757" s="236" t="s">
        <v>19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147</v>
      </c>
      <c r="AU757" s="243" t="s">
        <v>83</v>
      </c>
      <c r="AV757" s="13" t="s">
        <v>81</v>
      </c>
      <c r="AW757" s="13" t="s">
        <v>35</v>
      </c>
      <c r="AX757" s="13" t="s">
        <v>73</v>
      </c>
      <c r="AY757" s="243" t="s">
        <v>137</v>
      </c>
    </row>
    <row r="758" s="14" customFormat="1">
      <c r="A758" s="14"/>
      <c r="B758" s="244"/>
      <c r="C758" s="245"/>
      <c r="D758" s="235" t="s">
        <v>147</v>
      </c>
      <c r="E758" s="246" t="s">
        <v>19</v>
      </c>
      <c r="F758" s="247" t="s">
        <v>626</v>
      </c>
      <c r="G758" s="245"/>
      <c r="H758" s="248">
        <v>1</v>
      </c>
      <c r="I758" s="249"/>
      <c r="J758" s="245"/>
      <c r="K758" s="245"/>
      <c r="L758" s="250"/>
      <c r="M758" s="251"/>
      <c r="N758" s="252"/>
      <c r="O758" s="252"/>
      <c r="P758" s="252"/>
      <c r="Q758" s="252"/>
      <c r="R758" s="252"/>
      <c r="S758" s="252"/>
      <c r="T758" s="25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4" t="s">
        <v>147</v>
      </c>
      <c r="AU758" s="254" t="s">
        <v>83</v>
      </c>
      <c r="AV758" s="14" t="s">
        <v>83</v>
      </c>
      <c r="AW758" s="14" t="s">
        <v>35</v>
      </c>
      <c r="AX758" s="14" t="s">
        <v>73</v>
      </c>
      <c r="AY758" s="254" t="s">
        <v>137</v>
      </c>
    </row>
    <row r="759" s="13" customFormat="1">
      <c r="A759" s="13"/>
      <c r="B759" s="233"/>
      <c r="C759" s="234"/>
      <c r="D759" s="235" t="s">
        <v>147</v>
      </c>
      <c r="E759" s="236" t="s">
        <v>19</v>
      </c>
      <c r="F759" s="237" t="s">
        <v>577</v>
      </c>
      <c r="G759" s="234"/>
      <c r="H759" s="236" t="s">
        <v>19</v>
      </c>
      <c r="I759" s="238"/>
      <c r="J759" s="234"/>
      <c r="K759" s="234"/>
      <c r="L759" s="239"/>
      <c r="M759" s="240"/>
      <c r="N759" s="241"/>
      <c r="O759" s="241"/>
      <c r="P759" s="241"/>
      <c r="Q759" s="241"/>
      <c r="R759" s="241"/>
      <c r="S759" s="241"/>
      <c r="T759" s="24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3" t="s">
        <v>147</v>
      </c>
      <c r="AU759" s="243" t="s">
        <v>83</v>
      </c>
      <c r="AV759" s="13" t="s">
        <v>81</v>
      </c>
      <c r="AW759" s="13" t="s">
        <v>35</v>
      </c>
      <c r="AX759" s="13" t="s">
        <v>73</v>
      </c>
      <c r="AY759" s="243" t="s">
        <v>137</v>
      </c>
    </row>
    <row r="760" s="14" customFormat="1">
      <c r="A760" s="14"/>
      <c r="B760" s="244"/>
      <c r="C760" s="245"/>
      <c r="D760" s="235" t="s">
        <v>147</v>
      </c>
      <c r="E760" s="246" t="s">
        <v>19</v>
      </c>
      <c r="F760" s="247" t="s">
        <v>626</v>
      </c>
      <c r="G760" s="245"/>
      <c r="H760" s="248">
        <v>1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147</v>
      </c>
      <c r="AU760" s="254" t="s">
        <v>83</v>
      </c>
      <c r="AV760" s="14" t="s">
        <v>83</v>
      </c>
      <c r="AW760" s="14" t="s">
        <v>35</v>
      </c>
      <c r="AX760" s="14" t="s">
        <v>73</v>
      </c>
      <c r="AY760" s="254" t="s">
        <v>137</v>
      </c>
    </row>
    <row r="761" s="15" customFormat="1">
      <c r="A761" s="15"/>
      <c r="B761" s="265"/>
      <c r="C761" s="266"/>
      <c r="D761" s="235" t="s">
        <v>147</v>
      </c>
      <c r="E761" s="267" t="s">
        <v>19</v>
      </c>
      <c r="F761" s="268" t="s">
        <v>201</v>
      </c>
      <c r="G761" s="266"/>
      <c r="H761" s="269">
        <v>35.25</v>
      </c>
      <c r="I761" s="270"/>
      <c r="J761" s="266"/>
      <c r="K761" s="266"/>
      <c r="L761" s="271"/>
      <c r="M761" s="272"/>
      <c r="N761" s="273"/>
      <c r="O761" s="273"/>
      <c r="P761" s="273"/>
      <c r="Q761" s="273"/>
      <c r="R761" s="273"/>
      <c r="S761" s="273"/>
      <c r="T761" s="274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5" t="s">
        <v>147</v>
      </c>
      <c r="AU761" s="275" t="s">
        <v>83</v>
      </c>
      <c r="AV761" s="15" t="s">
        <v>145</v>
      </c>
      <c r="AW761" s="15" t="s">
        <v>35</v>
      </c>
      <c r="AX761" s="15" t="s">
        <v>81</v>
      </c>
      <c r="AY761" s="275" t="s">
        <v>137</v>
      </c>
    </row>
    <row r="762" s="2" customFormat="1" ht="21.75" customHeight="1">
      <c r="A762" s="40"/>
      <c r="B762" s="41"/>
      <c r="C762" s="220" t="s">
        <v>741</v>
      </c>
      <c r="D762" s="220" t="s">
        <v>140</v>
      </c>
      <c r="E762" s="221" t="s">
        <v>742</v>
      </c>
      <c r="F762" s="222" t="s">
        <v>743</v>
      </c>
      <c r="G762" s="223" t="s">
        <v>143</v>
      </c>
      <c r="H762" s="224">
        <v>34.75</v>
      </c>
      <c r="I762" s="225"/>
      <c r="J762" s="226">
        <f>ROUND(I762*H762,2)</f>
        <v>0</v>
      </c>
      <c r="K762" s="222" t="s">
        <v>144</v>
      </c>
      <c r="L762" s="46"/>
      <c r="M762" s="227" t="s">
        <v>19</v>
      </c>
      <c r="N762" s="228" t="s">
        <v>44</v>
      </c>
      <c r="O762" s="86"/>
      <c r="P762" s="229">
        <f>O762*H762</f>
        <v>0</v>
      </c>
      <c r="Q762" s="229">
        <v>0</v>
      </c>
      <c r="R762" s="229">
        <f>Q762*H762</f>
        <v>0</v>
      </c>
      <c r="S762" s="229">
        <v>0.050000000000000003</v>
      </c>
      <c r="T762" s="230">
        <f>S762*H762</f>
        <v>1.7375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31" t="s">
        <v>145</v>
      </c>
      <c r="AT762" s="231" t="s">
        <v>140</v>
      </c>
      <c r="AU762" s="231" t="s">
        <v>83</v>
      </c>
      <c r="AY762" s="19" t="s">
        <v>137</v>
      </c>
      <c r="BE762" s="232">
        <f>IF(N762="základní",J762,0)</f>
        <v>0</v>
      </c>
      <c r="BF762" s="232">
        <f>IF(N762="snížená",J762,0)</f>
        <v>0</v>
      </c>
      <c r="BG762" s="232">
        <f>IF(N762="zákl. přenesená",J762,0)</f>
        <v>0</v>
      </c>
      <c r="BH762" s="232">
        <f>IF(N762="sníž. přenesená",J762,0)</f>
        <v>0</v>
      </c>
      <c r="BI762" s="232">
        <f>IF(N762="nulová",J762,0)</f>
        <v>0</v>
      </c>
      <c r="BJ762" s="19" t="s">
        <v>81</v>
      </c>
      <c r="BK762" s="232">
        <f>ROUND(I762*H762,2)</f>
        <v>0</v>
      </c>
      <c r="BL762" s="19" t="s">
        <v>145</v>
      </c>
      <c r="BM762" s="231" t="s">
        <v>744</v>
      </c>
    </row>
    <row r="763" s="13" customFormat="1">
      <c r="A763" s="13"/>
      <c r="B763" s="233"/>
      <c r="C763" s="234"/>
      <c r="D763" s="235" t="s">
        <v>147</v>
      </c>
      <c r="E763" s="236" t="s">
        <v>19</v>
      </c>
      <c r="F763" s="237" t="s">
        <v>293</v>
      </c>
      <c r="G763" s="234"/>
      <c r="H763" s="236" t="s">
        <v>19</v>
      </c>
      <c r="I763" s="238"/>
      <c r="J763" s="234"/>
      <c r="K763" s="234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147</v>
      </c>
      <c r="AU763" s="243" t="s">
        <v>83</v>
      </c>
      <c r="AV763" s="13" t="s">
        <v>81</v>
      </c>
      <c r="AW763" s="13" t="s">
        <v>35</v>
      </c>
      <c r="AX763" s="13" t="s">
        <v>73</v>
      </c>
      <c r="AY763" s="243" t="s">
        <v>137</v>
      </c>
    </row>
    <row r="764" s="13" customFormat="1">
      <c r="A764" s="13"/>
      <c r="B764" s="233"/>
      <c r="C764" s="234"/>
      <c r="D764" s="235" t="s">
        <v>147</v>
      </c>
      <c r="E764" s="236" t="s">
        <v>19</v>
      </c>
      <c r="F764" s="237" t="s">
        <v>172</v>
      </c>
      <c r="G764" s="234"/>
      <c r="H764" s="236" t="s">
        <v>19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3" t="s">
        <v>147</v>
      </c>
      <c r="AU764" s="243" t="s">
        <v>83</v>
      </c>
      <c r="AV764" s="13" t="s">
        <v>81</v>
      </c>
      <c r="AW764" s="13" t="s">
        <v>35</v>
      </c>
      <c r="AX764" s="13" t="s">
        <v>73</v>
      </c>
      <c r="AY764" s="243" t="s">
        <v>137</v>
      </c>
    </row>
    <row r="765" s="14" customFormat="1">
      <c r="A765" s="14"/>
      <c r="B765" s="244"/>
      <c r="C765" s="245"/>
      <c r="D765" s="235" t="s">
        <v>147</v>
      </c>
      <c r="E765" s="246" t="s">
        <v>19</v>
      </c>
      <c r="F765" s="247" t="s">
        <v>271</v>
      </c>
      <c r="G765" s="245"/>
      <c r="H765" s="248">
        <v>34.75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147</v>
      </c>
      <c r="AU765" s="254" t="s">
        <v>83</v>
      </c>
      <c r="AV765" s="14" t="s">
        <v>83</v>
      </c>
      <c r="AW765" s="14" t="s">
        <v>35</v>
      </c>
      <c r="AX765" s="14" t="s">
        <v>81</v>
      </c>
      <c r="AY765" s="254" t="s">
        <v>137</v>
      </c>
    </row>
    <row r="766" s="2" customFormat="1" ht="33" customHeight="1">
      <c r="A766" s="40"/>
      <c r="B766" s="41"/>
      <c r="C766" s="220" t="s">
        <v>745</v>
      </c>
      <c r="D766" s="220" t="s">
        <v>140</v>
      </c>
      <c r="E766" s="221" t="s">
        <v>746</v>
      </c>
      <c r="F766" s="222" t="s">
        <v>747</v>
      </c>
      <c r="G766" s="223" t="s">
        <v>143</v>
      </c>
      <c r="H766" s="224">
        <v>233.46000000000001</v>
      </c>
      <c r="I766" s="225"/>
      <c r="J766" s="226">
        <f>ROUND(I766*H766,2)</f>
        <v>0</v>
      </c>
      <c r="K766" s="222" t="s">
        <v>144</v>
      </c>
      <c r="L766" s="46"/>
      <c r="M766" s="227" t="s">
        <v>19</v>
      </c>
      <c r="N766" s="228" t="s">
        <v>44</v>
      </c>
      <c r="O766" s="86"/>
      <c r="P766" s="229">
        <f>O766*H766</f>
        <v>0</v>
      </c>
      <c r="Q766" s="229">
        <v>0</v>
      </c>
      <c r="R766" s="229">
        <f>Q766*H766</f>
        <v>0</v>
      </c>
      <c r="S766" s="229">
        <v>0.045999999999999999</v>
      </c>
      <c r="T766" s="230">
        <f>S766*H766</f>
        <v>10.73916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31" t="s">
        <v>145</v>
      </c>
      <c r="AT766" s="231" t="s">
        <v>140</v>
      </c>
      <c r="AU766" s="231" t="s">
        <v>83</v>
      </c>
      <c r="AY766" s="19" t="s">
        <v>137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19" t="s">
        <v>81</v>
      </c>
      <c r="BK766" s="232">
        <f>ROUND(I766*H766,2)</f>
        <v>0</v>
      </c>
      <c r="BL766" s="19" t="s">
        <v>145</v>
      </c>
      <c r="BM766" s="231" t="s">
        <v>748</v>
      </c>
    </row>
    <row r="767" s="13" customFormat="1">
      <c r="A767" s="13"/>
      <c r="B767" s="233"/>
      <c r="C767" s="234"/>
      <c r="D767" s="235" t="s">
        <v>147</v>
      </c>
      <c r="E767" s="236" t="s">
        <v>19</v>
      </c>
      <c r="F767" s="237" t="s">
        <v>293</v>
      </c>
      <c r="G767" s="234"/>
      <c r="H767" s="236" t="s">
        <v>19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3" t="s">
        <v>147</v>
      </c>
      <c r="AU767" s="243" t="s">
        <v>83</v>
      </c>
      <c r="AV767" s="13" t="s">
        <v>81</v>
      </c>
      <c r="AW767" s="13" t="s">
        <v>35</v>
      </c>
      <c r="AX767" s="13" t="s">
        <v>73</v>
      </c>
      <c r="AY767" s="243" t="s">
        <v>137</v>
      </c>
    </row>
    <row r="768" s="13" customFormat="1">
      <c r="A768" s="13"/>
      <c r="B768" s="233"/>
      <c r="C768" s="234"/>
      <c r="D768" s="235" t="s">
        <v>147</v>
      </c>
      <c r="E768" s="236" t="s">
        <v>19</v>
      </c>
      <c r="F768" s="237" t="s">
        <v>172</v>
      </c>
      <c r="G768" s="234"/>
      <c r="H768" s="236" t="s">
        <v>19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147</v>
      </c>
      <c r="AU768" s="243" t="s">
        <v>83</v>
      </c>
      <c r="AV768" s="13" t="s">
        <v>81</v>
      </c>
      <c r="AW768" s="13" t="s">
        <v>35</v>
      </c>
      <c r="AX768" s="13" t="s">
        <v>73</v>
      </c>
      <c r="AY768" s="243" t="s">
        <v>137</v>
      </c>
    </row>
    <row r="769" s="14" customFormat="1">
      <c r="A769" s="14"/>
      <c r="B769" s="244"/>
      <c r="C769" s="245"/>
      <c r="D769" s="235" t="s">
        <v>147</v>
      </c>
      <c r="E769" s="246" t="s">
        <v>19</v>
      </c>
      <c r="F769" s="247" t="s">
        <v>294</v>
      </c>
      <c r="G769" s="245"/>
      <c r="H769" s="248">
        <v>110.06999999999999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147</v>
      </c>
      <c r="AU769" s="254" t="s">
        <v>83</v>
      </c>
      <c r="AV769" s="14" t="s">
        <v>83</v>
      </c>
      <c r="AW769" s="14" t="s">
        <v>35</v>
      </c>
      <c r="AX769" s="14" t="s">
        <v>73</v>
      </c>
      <c r="AY769" s="254" t="s">
        <v>137</v>
      </c>
    </row>
    <row r="770" s="14" customFormat="1">
      <c r="A770" s="14"/>
      <c r="B770" s="244"/>
      <c r="C770" s="245"/>
      <c r="D770" s="235" t="s">
        <v>147</v>
      </c>
      <c r="E770" s="246" t="s">
        <v>19</v>
      </c>
      <c r="F770" s="247" t="s">
        <v>295</v>
      </c>
      <c r="G770" s="245"/>
      <c r="H770" s="248">
        <v>-4.3200000000000003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147</v>
      </c>
      <c r="AU770" s="254" t="s">
        <v>83</v>
      </c>
      <c r="AV770" s="14" t="s">
        <v>83</v>
      </c>
      <c r="AW770" s="14" t="s">
        <v>35</v>
      </c>
      <c r="AX770" s="14" t="s">
        <v>73</v>
      </c>
      <c r="AY770" s="254" t="s">
        <v>137</v>
      </c>
    </row>
    <row r="771" s="14" customFormat="1">
      <c r="A771" s="14"/>
      <c r="B771" s="244"/>
      <c r="C771" s="245"/>
      <c r="D771" s="235" t="s">
        <v>147</v>
      </c>
      <c r="E771" s="246" t="s">
        <v>19</v>
      </c>
      <c r="F771" s="247" t="s">
        <v>749</v>
      </c>
      <c r="G771" s="245"/>
      <c r="H771" s="248">
        <v>1.6799999999999999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147</v>
      </c>
      <c r="AU771" s="254" t="s">
        <v>83</v>
      </c>
      <c r="AV771" s="14" t="s">
        <v>83</v>
      </c>
      <c r="AW771" s="14" t="s">
        <v>35</v>
      </c>
      <c r="AX771" s="14" t="s">
        <v>73</v>
      </c>
      <c r="AY771" s="254" t="s">
        <v>137</v>
      </c>
    </row>
    <row r="772" s="14" customFormat="1">
      <c r="A772" s="14"/>
      <c r="B772" s="244"/>
      <c r="C772" s="245"/>
      <c r="D772" s="235" t="s">
        <v>147</v>
      </c>
      <c r="E772" s="246" t="s">
        <v>19</v>
      </c>
      <c r="F772" s="247" t="s">
        <v>750</v>
      </c>
      <c r="G772" s="245"/>
      <c r="H772" s="248">
        <v>-2.73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147</v>
      </c>
      <c r="AU772" s="254" t="s">
        <v>83</v>
      </c>
      <c r="AV772" s="14" t="s">
        <v>83</v>
      </c>
      <c r="AW772" s="14" t="s">
        <v>35</v>
      </c>
      <c r="AX772" s="14" t="s">
        <v>73</v>
      </c>
      <c r="AY772" s="254" t="s">
        <v>137</v>
      </c>
    </row>
    <row r="773" s="14" customFormat="1">
      <c r="A773" s="14"/>
      <c r="B773" s="244"/>
      <c r="C773" s="245"/>
      <c r="D773" s="235" t="s">
        <v>147</v>
      </c>
      <c r="E773" s="246" t="s">
        <v>19</v>
      </c>
      <c r="F773" s="247" t="s">
        <v>751</v>
      </c>
      <c r="G773" s="245"/>
      <c r="H773" s="248">
        <v>0.82499999999999996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147</v>
      </c>
      <c r="AU773" s="254" t="s">
        <v>83</v>
      </c>
      <c r="AV773" s="14" t="s">
        <v>83</v>
      </c>
      <c r="AW773" s="14" t="s">
        <v>35</v>
      </c>
      <c r="AX773" s="14" t="s">
        <v>73</v>
      </c>
      <c r="AY773" s="254" t="s">
        <v>137</v>
      </c>
    </row>
    <row r="774" s="14" customFormat="1">
      <c r="A774" s="14"/>
      <c r="B774" s="244"/>
      <c r="C774" s="245"/>
      <c r="D774" s="235" t="s">
        <v>147</v>
      </c>
      <c r="E774" s="246" t="s">
        <v>19</v>
      </c>
      <c r="F774" s="247" t="s">
        <v>752</v>
      </c>
      <c r="G774" s="245"/>
      <c r="H774" s="248">
        <v>2.278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147</v>
      </c>
      <c r="AU774" s="254" t="s">
        <v>83</v>
      </c>
      <c r="AV774" s="14" t="s">
        <v>83</v>
      </c>
      <c r="AW774" s="14" t="s">
        <v>35</v>
      </c>
      <c r="AX774" s="14" t="s">
        <v>73</v>
      </c>
      <c r="AY774" s="254" t="s">
        <v>137</v>
      </c>
    </row>
    <row r="775" s="13" customFormat="1">
      <c r="A775" s="13"/>
      <c r="B775" s="233"/>
      <c r="C775" s="234"/>
      <c r="D775" s="235" t="s">
        <v>147</v>
      </c>
      <c r="E775" s="236" t="s">
        <v>19</v>
      </c>
      <c r="F775" s="237" t="s">
        <v>272</v>
      </c>
      <c r="G775" s="234"/>
      <c r="H775" s="236" t="s">
        <v>19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147</v>
      </c>
      <c r="AU775" s="243" t="s">
        <v>83</v>
      </c>
      <c r="AV775" s="13" t="s">
        <v>81</v>
      </c>
      <c r="AW775" s="13" t="s">
        <v>35</v>
      </c>
      <c r="AX775" s="13" t="s">
        <v>73</v>
      </c>
      <c r="AY775" s="243" t="s">
        <v>137</v>
      </c>
    </row>
    <row r="776" s="14" customFormat="1">
      <c r="A776" s="14"/>
      <c r="B776" s="244"/>
      <c r="C776" s="245"/>
      <c r="D776" s="235" t="s">
        <v>147</v>
      </c>
      <c r="E776" s="246" t="s">
        <v>19</v>
      </c>
      <c r="F776" s="247" t="s">
        <v>301</v>
      </c>
      <c r="G776" s="245"/>
      <c r="H776" s="248">
        <v>51.884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147</v>
      </c>
      <c r="AU776" s="254" t="s">
        <v>83</v>
      </c>
      <c r="AV776" s="14" t="s">
        <v>83</v>
      </c>
      <c r="AW776" s="14" t="s">
        <v>35</v>
      </c>
      <c r="AX776" s="14" t="s">
        <v>73</v>
      </c>
      <c r="AY776" s="254" t="s">
        <v>137</v>
      </c>
    </row>
    <row r="777" s="14" customFormat="1">
      <c r="A777" s="14"/>
      <c r="B777" s="244"/>
      <c r="C777" s="245"/>
      <c r="D777" s="235" t="s">
        <v>147</v>
      </c>
      <c r="E777" s="246" t="s">
        <v>19</v>
      </c>
      <c r="F777" s="247" t="s">
        <v>753</v>
      </c>
      <c r="G777" s="245"/>
      <c r="H777" s="248">
        <v>-1.8480000000000001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147</v>
      </c>
      <c r="AU777" s="254" t="s">
        <v>83</v>
      </c>
      <c r="AV777" s="14" t="s">
        <v>83</v>
      </c>
      <c r="AW777" s="14" t="s">
        <v>35</v>
      </c>
      <c r="AX777" s="14" t="s">
        <v>73</v>
      </c>
      <c r="AY777" s="254" t="s">
        <v>137</v>
      </c>
    </row>
    <row r="778" s="14" customFormat="1">
      <c r="A778" s="14"/>
      <c r="B778" s="244"/>
      <c r="C778" s="245"/>
      <c r="D778" s="235" t="s">
        <v>147</v>
      </c>
      <c r="E778" s="246" t="s">
        <v>19</v>
      </c>
      <c r="F778" s="247" t="s">
        <v>305</v>
      </c>
      <c r="G778" s="245"/>
      <c r="H778" s="248">
        <v>-2.1600000000000001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147</v>
      </c>
      <c r="AU778" s="254" t="s">
        <v>83</v>
      </c>
      <c r="AV778" s="14" t="s">
        <v>83</v>
      </c>
      <c r="AW778" s="14" t="s">
        <v>35</v>
      </c>
      <c r="AX778" s="14" t="s">
        <v>73</v>
      </c>
      <c r="AY778" s="254" t="s">
        <v>137</v>
      </c>
    </row>
    <row r="779" s="14" customFormat="1">
      <c r="A779" s="14"/>
      <c r="B779" s="244"/>
      <c r="C779" s="245"/>
      <c r="D779" s="235" t="s">
        <v>147</v>
      </c>
      <c r="E779" s="246" t="s">
        <v>19</v>
      </c>
      <c r="F779" s="247" t="s">
        <v>754</v>
      </c>
      <c r="G779" s="245"/>
      <c r="H779" s="248">
        <v>0.83999999999999997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147</v>
      </c>
      <c r="AU779" s="254" t="s">
        <v>83</v>
      </c>
      <c r="AV779" s="14" t="s">
        <v>83</v>
      </c>
      <c r="AW779" s="14" t="s">
        <v>35</v>
      </c>
      <c r="AX779" s="14" t="s">
        <v>73</v>
      </c>
      <c r="AY779" s="254" t="s">
        <v>137</v>
      </c>
    </row>
    <row r="780" s="13" customFormat="1">
      <c r="A780" s="13"/>
      <c r="B780" s="233"/>
      <c r="C780" s="234"/>
      <c r="D780" s="235" t="s">
        <v>147</v>
      </c>
      <c r="E780" s="236" t="s">
        <v>19</v>
      </c>
      <c r="F780" s="237" t="s">
        <v>194</v>
      </c>
      <c r="G780" s="234"/>
      <c r="H780" s="236" t="s">
        <v>19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147</v>
      </c>
      <c r="AU780" s="243" t="s">
        <v>83</v>
      </c>
      <c r="AV780" s="13" t="s">
        <v>81</v>
      </c>
      <c r="AW780" s="13" t="s">
        <v>35</v>
      </c>
      <c r="AX780" s="13" t="s">
        <v>73</v>
      </c>
      <c r="AY780" s="243" t="s">
        <v>137</v>
      </c>
    </row>
    <row r="781" s="14" customFormat="1">
      <c r="A781" s="14"/>
      <c r="B781" s="244"/>
      <c r="C781" s="245"/>
      <c r="D781" s="235" t="s">
        <v>147</v>
      </c>
      <c r="E781" s="246" t="s">
        <v>19</v>
      </c>
      <c r="F781" s="247" t="s">
        <v>755</v>
      </c>
      <c r="G781" s="245"/>
      <c r="H781" s="248">
        <v>28.036000000000001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147</v>
      </c>
      <c r="AU781" s="254" t="s">
        <v>83</v>
      </c>
      <c r="AV781" s="14" t="s">
        <v>83</v>
      </c>
      <c r="AW781" s="14" t="s">
        <v>35</v>
      </c>
      <c r="AX781" s="14" t="s">
        <v>73</v>
      </c>
      <c r="AY781" s="254" t="s">
        <v>137</v>
      </c>
    </row>
    <row r="782" s="14" customFormat="1">
      <c r="A782" s="14"/>
      <c r="B782" s="244"/>
      <c r="C782" s="245"/>
      <c r="D782" s="235" t="s">
        <v>147</v>
      </c>
      <c r="E782" s="246" t="s">
        <v>19</v>
      </c>
      <c r="F782" s="247" t="s">
        <v>756</v>
      </c>
      <c r="G782" s="245"/>
      <c r="H782" s="248">
        <v>-1.0800000000000001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147</v>
      </c>
      <c r="AU782" s="254" t="s">
        <v>83</v>
      </c>
      <c r="AV782" s="14" t="s">
        <v>83</v>
      </c>
      <c r="AW782" s="14" t="s">
        <v>35</v>
      </c>
      <c r="AX782" s="14" t="s">
        <v>73</v>
      </c>
      <c r="AY782" s="254" t="s">
        <v>137</v>
      </c>
    </row>
    <row r="783" s="14" customFormat="1">
      <c r="A783" s="14"/>
      <c r="B783" s="244"/>
      <c r="C783" s="245"/>
      <c r="D783" s="235" t="s">
        <v>147</v>
      </c>
      <c r="E783" s="246" t="s">
        <v>19</v>
      </c>
      <c r="F783" s="247" t="s">
        <v>757</v>
      </c>
      <c r="G783" s="245"/>
      <c r="H783" s="248">
        <v>0.59999999999999998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147</v>
      </c>
      <c r="AU783" s="254" t="s">
        <v>83</v>
      </c>
      <c r="AV783" s="14" t="s">
        <v>83</v>
      </c>
      <c r="AW783" s="14" t="s">
        <v>35</v>
      </c>
      <c r="AX783" s="14" t="s">
        <v>73</v>
      </c>
      <c r="AY783" s="254" t="s">
        <v>137</v>
      </c>
    </row>
    <row r="784" s="14" customFormat="1">
      <c r="A784" s="14"/>
      <c r="B784" s="244"/>
      <c r="C784" s="245"/>
      <c r="D784" s="235" t="s">
        <v>147</v>
      </c>
      <c r="E784" s="246" t="s">
        <v>19</v>
      </c>
      <c r="F784" s="247" t="s">
        <v>758</v>
      </c>
      <c r="G784" s="245"/>
      <c r="H784" s="248">
        <v>-2.3220000000000001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147</v>
      </c>
      <c r="AU784" s="254" t="s">
        <v>83</v>
      </c>
      <c r="AV784" s="14" t="s">
        <v>83</v>
      </c>
      <c r="AW784" s="14" t="s">
        <v>35</v>
      </c>
      <c r="AX784" s="14" t="s">
        <v>73</v>
      </c>
      <c r="AY784" s="254" t="s">
        <v>137</v>
      </c>
    </row>
    <row r="785" s="14" customFormat="1">
      <c r="A785" s="14"/>
      <c r="B785" s="244"/>
      <c r="C785" s="245"/>
      <c r="D785" s="235" t="s">
        <v>147</v>
      </c>
      <c r="E785" s="246" t="s">
        <v>19</v>
      </c>
      <c r="F785" s="247" t="s">
        <v>759</v>
      </c>
      <c r="G785" s="245"/>
      <c r="H785" s="248">
        <v>2.121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147</v>
      </c>
      <c r="AU785" s="254" t="s">
        <v>83</v>
      </c>
      <c r="AV785" s="14" t="s">
        <v>83</v>
      </c>
      <c r="AW785" s="14" t="s">
        <v>35</v>
      </c>
      <c r="AX785" s="14" t="s">
        <v>73</v>
      </c>
      <c r="AY785" s="254" t="s">
        <v>137</v>
      </c>
    </row>
    <row r="786" s="14" customFormat="1">
      <c r="A786" s="14"/>
      <c r="B786" s="244"/>
      <c r="C786" s="245"/>
      <c r="D786" s="235" t="s">
        <v>147</v>
      </c>
      <c r="E786" s="246" t="s">
        <v>19</v>
      </c>
      <c r="F786" s="247" t="s">
        <v>543</v>
      </c>
      <c r="G786" s="245"/>
      <c r="H786" s="248">
        <v>-1.4830000000000001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147</v>
      </c>
      <c r="AU786" s="254" t="s">
        <v>83</v>
      </c>
      <c r="AV786" s="14" t="s">
        <v>83</v>
      </c>
      <c r="AW786" s="14" t="s">
        <v>35</v>
      </c>
      <c r="AX786" s="14" t="s">
        <v>73</v>
      </c>
      <c r="AY786" s="254" t="s">
        <v>137</v>
      </c>
    </row>
    <row r="787" s="13" customFormat="1">
      <c r="A787" s="13"/>
      <c r="B787" s="233"/>
      <c r="C787" s="234"/>
      <c r="D787" s="235" t="s">
        <v>147</v>
      </c>
      <c r="E787" s="236" t="s">
        <v>19</v>
      </c>
      <c r="F787" s="237" t="s">
        <v>569</v>
      </c>
      <c r="G787" s="234"/>
      <c r="H787" s="236" t="s">
        <v>19</v>
      </c>
      <c r="I787" s="238"/>
      <c r="J787" s="234"/>
      <c r="K787" s="234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147</v>
      </c>
      <c r="AU787" s="243" t="s">
        <v>83</v>
      </c>
      <c r="AV787" s="13" t="s">
        <v>81</v>
      </c>
      <c r="AW787" s="13" t="s">
        <v>35</v>
      </c>
      <c r="AX787" s="13" t="s">
        <v>73</v>
      </c>
      <c r="AY787" s="243" t="s">
        <v>137</v>
      </c>
    </row>
    <row r="788" s="14" customFormat="1">
      <c r="A788" s="14"/>
      <c r="B788" s="244"/>
      <c r="C788" s="245"/>
      <c r="D788" s="235" t="s">
        <v>147</v>
      </c>
      <c r="E788" s="246" t="s">
        <v>19</v>
      </c>
      <c r="F788" s="247" t="s">
        <v>760</v>
      </c>
      <c r="G788" s="245"/>
      <c r="H788" s="248">
        <v>24.315999999999999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147</v>
      </c>
      <c r="AU788" s="254" t="s">
        <v>83</v>
      </c>
      <c r="AV788" s="14" t="s">
        <v>83</v>
      </c>
      <c r="AW788" s="14" t="s">
        <v>35</v>
      </c>
      <c r="AX788" s="14" t="s">
        <v>73</v>
      </c>
      <c r="AY788" s="254" t="s">
        <v>137</v>
      </c>
    </row>
    <row r="789" s="14" customFormat="1">
      <c r="A789" s="14"/>
      <c r="B789" s="244"/>
      <c r="C789" s="245"/>
      <c r="D789" s="235" t="s">
        <v>147</v>
      </c>
      <c r="E789" s="246" t="s">
        <v>19</v>
      </c>
      <c r="F789" s="247" t="s">
        <v>761</v>
      </c>
      <c r="G789" s="245"/>
      <c r="H789" s="248">
        <v>5.3600000000000003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147</v>
      </c>
      <c r="AU789" s="254" t="s">
        <v>83</v>
      </c>
      <c r="AV789" s="14" t="s">
        <v>83</v>
      </c>
      <c r="AW789" s="14" t="s">
        <v>35</v>
      </c>
      <c r="AX789" s="14" t="s">
        <v>73</v>
      </c>
      <c r="AY789" s="254" t="s">
        <v>137</v>
      </c>
    </row>
    <row r="790" s="14" customFormat="1">
      <c r="A790" s="14"/>
      <c r="B790" s="244"/>
      <c r="C790" s="245"/>
      <c r="D790" s="235" t="s">
        <v>147</v>
      </c>
      <c r="E790" s="246" t="s">
        <v>19</v>
      </c>
      <c r="F790" s="247" t="s">
        <v>543</v>
      </c>
      <c r="G790" s="245"/>
      <c r="H790" s="248">
        <v>-1.4830000000000001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147</v>
      </c>
      <c r="AU790" s="254" t="s">
        <v>83</v>
      </c>
      <c r="AV790" s="14" t="s">
        <v>83</v>
      </c>
      <c r="AW790" s="14" t="s">
        <v>35</v>
      </c>
      <c r="AX790" s="14" t="s">
        <v>73</v>
      </c>
      <c r="AY790" s="254" t="s">
        <v>137</v>
      </c>
    </row>
    <row r="791" s="14" customFormat="1">
      <c r="A791" s="14"/>
      <c r="B791" s="244"/>
      <c r="C791" s="245"/>
      <c r="D791" s="235" t="s">
        <v>147</v>
      </c>
      <c r="E791" s="246" t="s">
        <v>19</v>
      </c>
      <c r="F791" s="247" t="s">
        <v>762</v>
      </c>
      <c r="G791" s="245"/>
      <c r="H791" s="248">
        <v>0.48399999999999999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147</v>
      </c>
      <c r="AU791" s="254" t="s">
        <v>83</v>
      </c>
      <c r="AV791" s="14" t="s">
        <v>83</v>
      </c>
      <c r="AW791" s="14" t="s">
        <v>35</v>
      </c>
      <c r="AX791" s="14" t="s">
        <v>73</v>
      </c>
      <c r="AY791" s="254" t="s">
        <v>137</v>
      </c>
    </row>
    <row r="792" s="13" customFormat="1">
      <c r="A792" s="13"/>
      <c r="B792" s="233"/>
      <c r="C792" s="234"/>
      <c r="D792" s="235" t="s">
        <v>147</v>
      </c>
      <c r="E792" s="236" t="s">
        <v>19</v>
      </c>
      <c r="F792" s="237" t="s">
        <v>571</v>
      </c>
      <c r="G792" s="234"/>
      <c r="H792" s="236" t="s">
        <v>19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3" t="s">
        <v>147</v>
      </c>
      <c r="AU792" s="243" t="s">
        <v>83</v>
      </c>
      <c r="AV792" s="13" t="s">
        <v>81</v>
      </c>
      <c r="AW792" s="13" t="s">
        <v>35</v>
      </c>
      <c r="AX792" s="13" t="s">
        <v>73</v>
      </c>
      <c r="AY792" s="243" t="s">
        <v>137</v>
      </c>
    </row>
    <row r="793" s="14" customFormat="1">
      <c r="A793" s="14"/>
      <c r="B793" s="244"/>
      <c r="C793" s="245"/>
      <c r="D793" s="235" t="s">
        <v>147</v>
      </c>
      <c r="E793" s="246" t="s">
        <v>19</v>
      </c>
      <c r="F793" s="247" t="s">
        <v>763</v>
      </c>
      <c r="G793" s="245"/>
      <c r="H793" s="248">
        <v>23.436</v>
      </c>
      <c r="I793" s="249"/>
      <c r="J793" s="245"/>
      <c r="K793" s="245"/>
      <c r="L793" s="250"/>
      <c r="M793" s="251"/>
      <c r="N793" s="252"/>
      <c r="O793" s="252"/>
      <c r="P793" s="252"/>
      <c r="Q793" s="252"/>
      <c r="R793" s="252"/>
      <c r="S793" s="252"/>
      <c r="T793" s="25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4" t="s">
        <v>147</v>
      </c>
      <c r="AU793" s="254" t="s">
        <v>83</v>
      </c>
      <c r="AV793" s="14" t="s">
        <v>83</v>
      </c>
      <c r="AW793" s="14" t="s">
        <v>35</v>
      </c>
      <c r="AX793" s="14" t="s">
        <v>73</v>
      </c>
      <c r="AY793" s="254" t="s">
        <v>137</v>
      </c>
    </row>
    <row r="794" s="14" customFormat="1">
      <c r="A794" s="14"/>
      <c r="B794" s="244"/>
      <c r="C794" s="245"/>
      <c r="D794" s="235" t="s">
        <v>147</v>
      </c>
      <c r="E794" s="246" t="s">
        <v>19</v>
      </c>
      <c r="F794" s="247" t="s">
        <v>764</v>
      </c>
      <c r="G794" s="245"/>
      <c r="H794" s="248">
        <v>-4.7279999999999998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147</v>
      </c>
      <c r="AU794" s="254" t="s">
        <v>83</v>
      </c>
      <c r="AV794" s="14" t="s">
        <v>83</v>
      </c>
      <c r="AW794" s="14" t="s">
        <v>35</v>
      </c>
      <c r="AX794" s="14" t="s">
        <v>73</v>
      </c>
      <c r="AY794" s="254" t="s">
        <v>137</v>
      </c>
    </row>
    <row r="795" s="13" customFormat="1">
      <c r="A795" s="13"/>
      <c r="B795" s="233"/>
      <c r="C795" s="234"/>
      <c r="D795" s="235" t="s">
        <v>147</v>
      </c>
      <c r="E795" s="236" t="s">
        <v>19</v>
      </c>
      <c r="F795" s="237" t="s">
        <v>573</v>
      </c>
      <c r="G795" s="234"/>
      <c r="H795" s="236" t="s">
        <v>19</v>
      </c>
      <c r="I795" s="238"/>
      <c r="J795" s="234"/>
      <c r="K795" s="234"/>
      <c r="L795" s="239"/>
      <c r="M795" s="240"/>
      <c r="N795" s="241"/>
      <c r="O795" s="241"/>
      <c r="P795" s="241"/>
      <c r="Q795" s="241"/>
      <c r="R795" s="241"/>
      <c r="S795" s="241"/>
      <c r="T795" s="24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3" t="s">
        <v>147</v>
      </c>
      <c r="AU795" s="243" t="s">
        <v>83</v>
      </c>
      <c r="AV795" s="13" t="s">
        <v>81</v>
      </c>
      <c r="AW795" s="13" t="s">
        <v>35</v>
      </c>
      <c r="AX795" s="13" t="s">
        <v>73</v>
      </c>
      <c r="AY795" s="243" t="s">
        <v>137</v>
      </c>
    </row>
    <row r="796" s="14" customFormat="1">
      <c r="A796" s="14"/>
      <c r="B796" s="244"/>
      <c r="C796" s="245"/>
      <c r="D796" s="235" t="s">
        <v>147</v>
      </c>
      <c r="E796" s="246" t="s">
        <v>19</v>
      </c>
      <c r="F796" s="247" t="s">
        <v>765</v>
      </c>
      <c r="G796" s="245"/>
      <c r="H796" s="248">
        <v>17.545999999999999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147</v>
      </c>
      <c r="AU796" s="254" t="s">
        <v>83</v>
      </c>
      <c r="AV796" s="14" t="s">
        <v>83</v>
      </c>
      <c r="AW796" s="14" t="s">
        <v>35</v>
      </c>
      <c r="AX796" s="14" t="s">
        <v>73</v>
      </c>
      <c r="AY796" s="254" t="s">
        <v>137</v>
      </c>
    </row>
    <row r="797" s="14" customFormat="1">
      <c r="A797" s="14"/>
      <c r="B797" s="244"/>
      <c r="C797" s="245"/>
      <c r="D797" s="235" t="s">
        <v>147</v>
      </c>
      <c r="E797" s="246" t="s">
        <v>19</v>
      </c>
      <c r="F797" s="247" t="s">
        <v>766</v>
      </c>
      <c r="G797" s="245"/>
      <c r="H797" s="248">
        <v>-1.5760000000000001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147</v>
      </c>
      <c r="AU797" s="254" t="s">
        <v>83</v>
      </c>
      <c r="AV797" s="14" t="s">
        <v>83</v>
      </c>
      <c r="AW797" s="14" t="s">
        <v>35</v>
      </c>
      <c r="AX797" s="14" t="s">
        <v>73</v>
      </c>
      <c r="AY797" s="254" t="s">
        <v>137</v>
      </c>
    </row>
    <row r="798" s="14" customFormat="1">
      <c r="A798" s="14"/>
      <c r="B798" s="244"/>
      <c r="C798" s="245"/>
      <c r="D798" s="235" t="s">
        <v>147</v>
      </c>
      <c r="E798" s="246" t="s">
        <v>19</v>
      </c>
      <c r="F798" s="247" t="s">
        <v>541</v>
      </c>
      <c r="G798" s="245"/>
      <c r="H798" s="248">
        <v>-3.5459999999999998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147</v>
      </c>
      <c r="AU798" s="254" t="s">
        <v>83</v>
      </c>
      <c r="AV798" s="14" t="s">
        <v>83</v>
      </c>
      <c r="AW798" s="14" t="s">
        <v>35</v>
      </c>
      <c r="AX798" s="14" t="s">
        <v>73</v>
      </c>
      <c r="AY798" s="254" t="s">
        <v>137</v>
      </c>
    </row>
    <row r="799" s="13" customFormat="1">
      <c r="A799" s="13"/>
      <c r="B799" s="233"/>
      <c r="C799" s="234"/>
      <c r="D799" s="235" t="s">
        <v>147</v>
      </c>
      <c r="E799" s="236" t="s">
        <v>19</v>
      </c>
      <c r="F799" s="237" t="s">
        <v>336</v>
      </c>
      <c r="G799" s="234"/>
      <c r="H799" s="236" t="s">
        <v>19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3" t="s">
        <v>147</v>
      </c>
      <c r="AU799" s="243" t="s">
        <v>83</v>
      </c>
      <c r="AV799" s="13" t="s">
        <v>81</v>
      </c>
      <c r="AW799" s="13" t="s">
        <v>35</v>
      </c>
      <c r="AX799" s="13" t="s">
        <v>73</v>
      </c>
      <c r="AY799" s="243" t="s">
        <v>137</v>
      </c>
    </row>
    <row r="800" s="14" customFormat="1">
      <c r="A800" s="14"/>
      <c r="B800" s="244"/>
      <c r="C800" s="245"/>
      <c r="D800" s="235" t="s">
        <v>147</v>
      </c>
      <c r="E800" s="246" t="s">
        <v>19</v>
      </c>
      <c r="F800" s="247" t="s">
        <v>767</v>
      </c>
      <c r="G800" s="245"/>
      <c r="H800" s="248">
        <v>21.327999999999999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4" t="s">
        <v>147</v>
      </c>
      <c r="AU800" s="254" t="s">
        <v>83</v>
      </c>
      <c r="AV800" s="14" t="s">
        <v>83</v>
      </c>
      <c r="AW800" s="14" t="s">
        <v>35</v>
      </c>
      <c r="AX800" s="14" t="s">
        <v>73</v>
      </c>
      <c r="AY800" s="254" t="s">
        <v>137</v>
      </c>
    </row>
    <row r="801" s="14" customFormat="1">
      <c r="A801" s="14"/>
      <c r="B801" s="244"/>
      <c r="C801" s="245"/>
      <c r="D801" s="235" t="s">
        <v>147</v>
      </c>
      <c r="E801" s="246" t="s">
        <v>19</v>
      </c>
      <c r="F801" s="247" t="s">
        <v>695</v>
      </c>
      <c r="G801" s="245"/>
      <c r="H801" s="248">
        <v>-1.1819999999999999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4" t="s">
        <v>147</v>
      </c>
      <c r="AU801" s="254" t="s">
        <v>83</v>
      </c>
      <c r="AV801" s="14" t="s">
        <v>83</v>
      </c>
      <c r="AW801" s="14" t="s">
        <v>35</v>
      </c>
      <c r="AX801" s="14" t="s">
        <v>73</v>
      </c>
      <c r="AY801" s="254" t="s">
        <v>137</v>
      </c>
    </row>
    <row r="802" s="13" customFormat="1">
      <c r="A802" s="13"/>
      <c r="B802" s="233"/>
      <c r="C802" s="234"/>
      <c r="D802" s="235" t="s">
        <v>147</v>
      </c>
      <c r="E802" s="236" t="s">
        <v>19</v>
      </c>
      <c r="F802" s="237" t="s">
        <v>575</v>
      </c>
      <c r="G802" s="234"/>
      <c r="H802" s="236" t="s">
        <v>19</v>
      </c>
      <c r="I802" s="238"/>
      <c r="J802" s="234"/>
      <c r="K802" s="234"/>
      <c r="L802" s="239"/>
      <c r="M802" s="240"/>
      <c r="N802" s="241"/>
      <c r="O802" s="241"/>
      <c r="P802" s="241"/>
      <c r="Q802" s="241"/>
      <c r="R802" s="241"/>
      <c r="S802" s="241"/>
      <c r="T802" s="24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3" t="s">
        <v>147</v>
      </c>
      <c r="AU802" s="243" t="s">
        <v>83</v>
      </c>
      <c r="AV802" s="13" t="s">
        <v>81</v>
      </c>
      <c r="AW802" s="13" t="s">
        <v>35</v>
      </c>
      <c r="AX802" s="13" t="s">
        <v>73</v>
      </c>
      <c r="AY802" s="243" t="s">
        <v>137</v>
      </c>
    </row>
    <row r="803" s="14" customFormat="1">
      <c r="A803" s="14"/>
      <c r="B803" s="244"/>
      <c r="C803" s="245"/>
      <c r="D803" s="235" t="s">
        <v>147</v>
      </c>
      <c r="E803" s="246" t="s">
        <v>19</v>
      </c>
      <c r="F803" s="247" t="s">
        <v>768</v>
      </c>
      <c r="G803" s="245"/>
      <c r="H803" s="248">
        <v>13.02</v>
      </c>
      <c r="I803" s="249"/>
      <c r="J803" s="245"/>
      <c r="K803" s="245"/>
      <c r="L803" s="250"/>
      <c r="M803" s="251"/>
      <c r="N803" s="252"/>
      <c r="O803" s="252"/>
      <c r="P803" s="252"/>
      <c r="Q803" s="252"/>
      <c r="R803" s="252"/>
      <c r="S803" s="252"/>
      <c r="T803" s="25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4" t="s">
        <v>147</v>
      </c>
      <c r="AU803" s="254" t="s">
        <v>83</v>
      </c>
      <c r="AV803" s="14" t="s">
        <v>83</v>
      </c>
      <c r="AW803" s="14" t="s">
        <v>35</v>
      </c>
      <c r="AX803" s="14" t="s">
        <v>73</v>
      </c>
      <c r="AY803" s="254" t="s">
        <v>137</v>
      </c>
    </row>
    <row r="804" s="14" customFormat="1">
      <c r="A804" s="14"/>
      <c r="B804" s="244"/>
      <c r="C804" s="245"/>
      <c r="D804" s="235" t="s">
        <v>147</v>
      </c>
      <c r="E804" s="246" t="s">
        <v>19</v>
      </c>
      <c r="F804" s="247" t="s">
        <v>695</v>
      </c>
      <c r="G804" s="245"/>
      <c r="H804" s="248">
        <v>-1.1819999999999999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147</v>
      </c>
      <c r="AU804" s="254" t="s">
        <v>83</v>
      </c>
      <c r="AV804" s="14" t="s">
        <v>83</v>
      </c>
      <c r="AW804" s="14" t="s">
        <v>35</v>
      </c>
      <c r="AX804" s="14" t="s">
        <v>73</v>
      </c>
      <c r="AY804" s="254" t="s">
        <v>137</v>
      </c>
    </row>
    <row r="805" s="13" customFormat="1">
      <c r="A805" s="13"/>
      <c r="B805" s="233"/>
      <c r="C805" s="234"/>
      <c r="D805" s="235" t="s">
        <v>147</v>
      </c>
      <c r="E805" s="236" t="s">
        <v>19</v>
      </c>
      <c r="F805" s="237" t="s">
        <v>577</v>
      </c>
      <c r="G805" s="234"/>
      <c r="H805" s="236" t="s">
        <v>19</v>
      </c>
      <c r="I805" s="238"/>
      <c r="J805" s="234"/>
      <c r="K805" s="234"/>
      <c r="L805" s="239"/>
      <c r="M805" s="240"/>
      <c r="N805" s="241"/>
      <c r="O805" s="241"/>
      <c r="P805" s="241"/>
      <c r="Q805" s="241"/>
      <c r="R805" s="241"/>
      <c r="S805" s="241"/>
      <c r="T805" s="24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3" t="s">
        <v>147</v>
      </c>
      <c r="AU805" s="243" t="s">
        <v>83</v>
      </c>
      <c r="AV805" s="13" t="s">
        <v>81</v>
      </c>
      <c r="AW805" s="13" t="s">
        <v>35</v>
      </c>
      <c r="AX805" s="13" t="s">
        <v>73</v>
      </c>
      <c r="AY805" s="243" t="s">
        <v>137</v>
      </c>
    </row>
    <row r="806" s="14" customFormat="1">
      <c r="A806" s="14"/>
      <c r="B806" s="244"/>
      <c r="C806" s="245"/>
      <c r="D806" s="235" t="s">
        <v>147</v>
      </c>
      <c r="E806" s="246" t="s">
        <v>19</v>
      </c>
      <c r="F806" s="247" t="s">
        <v>768</v>
      </c>
      <c r="G806" s="245"/>
      <c r="H806" s="248">
        <v>13.02</v>
      </c>
      <c r="I806" s="249"/>
      <c r="J806" s="245"/>
      <c r="K806" s="245"/>
      <c r="L806" s="250"/>
      <c r="M806" s="251"/>
      <c r="N806" s="252"/>
      <c r="O806" s="252"/>
      <c r="P806" s="252"/>
      <c r="Q806" s="252"/>
      <c r="R806" s="252"/>
      <c r="S806" s="252"/>
      <c r="T806" s="25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4" t="s">
        <v>147</v>
      </c>
      <c r="AU806" s="254" t="s">
        <v>83</v>
      </c>
      <c r="AV806" s="14" t="s">
        <v>83</v>
      </c>
      <c r="AW806" s="14" t="s">
        <v>35</v>
      </c>
      <c r="AX806" s="14" t="s">
        <v>73</v>
      </c>
      <c r="AY806" s="254" t="s">
        <v>137</v>
      </c>
    </row>
    <row r="807" s="14" customFormat="1">
      <c r="A807" s="14"/>
      <c r="B807" s="244"/>
      <c r="C807" s="245"/>
      <c r="D807" s="235" t="s">
        <v>147</v>
      </c>
      <c r="E807" s="246" t="s">
        <v>19</v>
      </c>
      <c r="F807" s="247" t="s">
        <v>695</v>
      </c>
      <c r="G807" s="245"/>
      <c r="H807" s="248">
        <v>-1.1819999999999999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147</v>
      </c>
      <c r="AU807" s="254" t="s">
        <v>83</v>
      </c>
      <c r="AV807" s="14" t="s">
        <v>83</v>
      </c>
      <c r="AW807" s="14" t="s">
        <v>35</v>
      </c>
      <c r="AX807" s="14" t="s">
        <v>73</v>
      </c>
      <c r="AY807" s="254" t="s">
        <v>137</v>
      </c>
    </row>
    <row r="808" s="16" customFormat="1">
      <c r="A808" s="16"/>
      <c r="B808" s="276"/>
      <c r="C808" s="277"/>
      <c r="D808" s="235" t="s">
        <v>147</v>
      </c>
      <c r="E808" s="278" t="s">
        <v>19</v>
      </c>
      <c r="F808" s="279" t="s">
        <v>324</v>
      </c>
      <c r="G808" s="277"/>
      <c r="H808" s="280">
        <v>286.02199999999993</v>
      </c>
      <c r="I808" s="281"/>
      <c r="J808" s="277"/>
      <c r="K808" s="277"/>
      <c r="L808" s="282"/>
      <c r="M808" s="283"/>
      <c r="N808" s="284"/>
      <c r="O808" s="284"/>
      <c r="P808" s="284"/>
      <c r="Q808" s="284"/>
      <c r="R808" s="284"/>
      <c r="S808" s="284"/>
      <c r="T808" s="285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86" t="s">
        <v>147</v>
      </c>
      <c r="AU808" s="286" t="s">
        <v>83</v>
      </c>
      <c r="AV808" s="16" t="s">
        <v>138</v>
      </c>
      <c r="AW808" s="16" t="s">
        <v>35</v>
      </c>
      <c r="AX808" s="16" t="s">
        <v>73</v>
      </c>
      <c r="AY808" s="286" t="s">
        <v>137</v>
      </c>
    </row>
    <row r="809" s="13" customFormat="1">
      <c r="A809" s="13"/>
      <c r="B809" s="233"/>
      <c r="C809" s="234"/>
      <c r="D809" s="235" t="s">
        <v>147</v>
      </c>
      <c r="E809" s="236" t="s">
        <v>19</v>
      </c>
      <c r="F809" s="237" t="s">
        <v>769</v>
      </c>
      <c r="G809" s="234"/>
      <c r="H809" s="236" t="s">
        <v>19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147</v>
      </c>
      <c r="AU809" s="243" t="s">
        <v>83</v>
      </c>
      <c r="AV809" s="13" t="s">
        <v>81</v>
      </c>
      <c r="AW809" s="13" t="s">
        <v>35</v>
      </c>
      <c r="AX809" s="13" t="s">
        <v>73</v>
      </c>
      <c r="AY809" s="243" t="s">
        <v>137</v>
      </c>
    </row>
    <row r="810" s="14" customFormat="1">
      <c r="A810" s="14"/>
      <c r="B810" s="244"/>
      <c r="C810" s="245"/>
      <c r="D810" s="235" t="s">
        <v>147</v>
      </c>
      <c r="E810" s="246" t="s">
        <v>19</v>
      </c>
      <c r="F810" s="247" t="s">
        <v>770</v>
      </c>
      <c r="G810" s="245"/>
      <c r="H810" s="248">
        <v>-52.561999999999998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147</v>
      </c>
      <c r="AU810" s="254" t="s">
        <v>83</v>
      </c>
      <c r="AV810" s="14" t="s">
        <v>83</v>
      </c>
      <c r="AW810" s="14" t="s">
        <v>35</v>
      </c>
      <c r="AX810" s="14" t="s">
        <v>73</v>
      </c>
      <c r="AY810" s="254" t="s">
        <v>137</v>
      </c>
    </row>
    <row r="811" s="15" customFormat="1">
      <c r="A811" s="15"/>
      <c r="B811" s="265"/>
      <c r="C811" s="266"/>
      <c r="D811" s="235" t="s">
        <v>147</v>
      </c>
      <c r="E811" s="267" t="s">
        <v>19</v>
      </c>
      <c r="F811" s="268" t="s">
        <v>201</v>
      </c>
      <c r="G811" s="266"/>
      <c r="H811" s="269">
        <v>233.45999999999992</v>
      </c>
      <c r="I811" s="270"/>
      <c r="J811" s="266"/>
      <c r="K811" s="266"/>
      <c r="L811" s="271"/>
      <c r="M811" s="272"/>
      <c r="N811" s="273"/>
      <c r="O811" s="273"/>
      <c r="P811" s="273"/>
      <c r="Q811" s="273"/>
      <c r="R811" s="273"/>
      <c r="S811" s="273"/>
      <c r="T811" s="274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5" t="s">
        <v>147</v>
      </c>
      <c r="AU811" s="275" t="s">
        <v>83</v>
      </c>
      <c r="AV811" s="15" t="s">
        <v>145</v>
      </c>
      <c r="AW811" s="15" t="s">
        <v>35</v>
      </c>
      <c r="AX811" s="15" t="s">
        <v>81</v>
      </c>
      <c r="AY811" s="275" t="s">
        <v>137</v>
      </c>
    </row>
    <row r="812" s="2" customFormat="1" ht="33" customHeight="1">
      <c r="A812" s="40"/>
      <c r="B812" s="41"/>
      <c r="C812" s="220" t="s">
        <v>771</v>
      </c>
      <c r="D812" s="220" t="s">
        <v>140</v>
      </c>
      <c r="E812" s="221" t="s">
        <v>772</v>
      </c>
      <c r="F812" s="222" t="s">
        <v>773</v>
      </c>
      <c r="G812" s="223" t="s">
        <v>143</v>
      </c>
      <c r="H812" s="224">
        <v>51.978999999999999</v>
      </c>
      <c r="I812" s="225"/>
      <c r="J812" s="226">
        <f>ROUND(I812*H812,2)</f>
        <v>0</v>
      </c>
      <c r="K812" s="222" t="s">
        <v>144</v>
      </c>
      <c r="L812" s="46"/>
      <c r="M812" s="227" t="s">
        <v>19</v>
      </c>
      <c r="N812" s="228" t="s">
        <v>44</v>
      </c>
      <c r="O812" s="86"/>
      <c r="P812" s="229">
        <f>O812*H812</f>
        <v>0</v>
      </c>
      <c r="Q812" s="229">
        <v>0</v>
      </c>
      <c r="R812" s="229">
        <f>Q812*H812</f>
        <v>0</v>
      </c>
      <c r="S812" s="229">
        <v>0.068000000000000005</v>
      </c>
      <c r="T812" s="230">
        <f>S812*H812</f>
        <v>3.5345720000000003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31" t="s">
        <v>239</v>
      </c>
      <c r="AT812" s="231" t="s">
        <v>140</v>
      </c>
      <c r="AU812" s="231" t="s">
        <v>83</v>
      </c>
      <c r="AY812" s="19" t="s">
        <v>137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9" t="s">
        <v>81</v>
      </c>
      <c r="BK812" s="232">
        <f>ROUND(I812*H812,2)</f>
        <v>0</v>
      </c>
      <c r="BL812" s="19" t="s">
        <v>239</v>
      </c>
      <c r="BM812" s="231" t="s">
        <v>774</v>
      </c>
    </row>
    <row r="813" s="13" customFormat="1">
      <c r="A813" s="13"/>
      <c r="B813" s="233"/>
      <c r="C813" s="234"/>
      <c r="D813" s="235" t="s">
        <v>147</v>
      </c>
      <c r="E813" s="236" t="s">
        <v>19</v>
      </c>
      <c r="F813" s="237" t="s">
        <v>775</v>
      </c>
      <c r="G813" s="234"/>
      <c r="H813" s="236" t="s">
        <v>19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147</v>
      </c>
      <c r="AU813" s="243" t="s">
        <v>83</v>
      </c>
      <c r="AV813" s="13" t="s">
        <v>81</v>
      </c>
      <c r="AW813" s="13" t="s">
        <v>35</v>
      </c>
      <c r="AX813" s="13" t="s">
        <v>73</v>
      </c>
      <c r="AY813" s="243" t="s">
        <v>137</v>
      </c>
    </row>
    <row r="814" s="14" customFormat="1">
      <c r="A814" s="14"/>
      <c r="B814" s="244"/>
      <c r="C814" s="245"/>
      <c r="D814" s="235" t="s">
        <v>147</v>
      </c>
      <c r="E814" s="246" t="s">
        <v>19</v>
      </c>
      <c r="F814" s="247" t="s">
        <v>776</v>
      </c>
      <c r="G814" s="245"/>
      <c r="H814" s="248">
        <v>33.209000000000003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147</v>
      </c>
      <c r="AU814" s="254" t="s">
        <v>83</v>
      </c>
      <c r="AV814" s="14" t="s">
        <v>83</v>
      </c>
      <c r="AW814" s="14" t="s">
        <v>35</v>
      </c>
      <c r="AX814" s="14" t="s">
        <v>73</v>
      </c>
      <c r="AY814" s="254" t="s">
        <v>137</v>
      </c>
    </row>
    <row r="815" s="14" customFormat="1">
      <c r="A815" s="14"/>
      <c r="B815" s="244"/>
      <c r="C815" s="245"/>
      <c r="D815" s="235" t="s">
        <v>147</v>
      </c>
      <c r="E815" s="246" t="s">
        <v>19</v>
      </c>
      <c r="F815" s="247" t="s">
        <v>295</v>
      </c>
      <c r="G815" s="245"/>
      <c r="H815" s="248">
        <v>-4.3200000000000003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147</v>
      </c>
      <c r="AU815" s="254" t="s">
        <v>83</v>
      </c>
      <c r="AV815" s="14" t="s">
        <v>83</v>
      </c>
      <c r="AW815" s="14" t="s">
        <v>35</v>
      </c>
      <c r="AX815" s="14" t="s">
        <v>73</v>
      </c>
      <c r="AY815" s="254" t="s">
        <v>137</v>
      </c>
    </row>
    <row r="816" s="14" customFormat="1">
      <c r="A816" s="14"/>
      <c r="B816" s="244"/>
      <c r="C816" s="245"/>
      <c r="D816" s="235" t="s">
        <v>147</v>
      </c>
      <c r="E816" s="246" t="s">
        <v>19</v>
      </c>
      <c r="F816" s="247" t="s">
        <v>359</v>
      </c>
      <c r="G816" s="245"/>
      <c r="H816" s="248">
        <v>7.75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147</v>
      </c>
      <c r="AU816" s="254" t="s">
        <v>83</v>
      </c>
      <c r="AV816" s="14" t="s">
        <v>83</v>
      </c>
      <c r="AW816" s="14" t="s">
        <v>35</v>
      </c>
      <c r="AX816" s="14" t="s">
        <v>73</v>
      </c>
      <c r="AY816" s="254" t="s">
        <v>137</v>
      </c>
    </row>
    <row r="817" s="14" customFormat="1">
      <c r="A817" s="14"/>
      <c r="B817" s="244"/>
      <c r="C817" s="245"/>
      <c r="D817" s="235" t="s">
        <v>147</v>
      </c>
      <c r="E817" s="246" t="s">
        <v>19</v>
      </c>
      <c r="F817" s="247" t="s">
        <v>360</v>
      </c>
      <c r="G817" s="245"/>
      <c r="H817" s="248">
        <v>5.25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147</v>
      </c>
      <c r="AU817" s="254" t="s">
        <v>83</v>
      </c>
      <c r="AV817" s="14" t="s">
        <v>83</v>
      </c>
      <c r="AW817" s="14" t="s">
        <v>35</v>
      </c>
      <c r="AX817" s="14" t="s">
        <v>73</v>
      </c>
      <c r="AY817" s="254" t="s">
        <v>137</v>
      </c>
    </row>
    <row r="818" s="14" customFormat="1">
      <c r="A818" s="14"/>
      <c r="B818" s="244"/>
      <c r="C818" s="245"/>
      <c r="D818" s="235" t="s">
        <v>147</v>
      </c>
      <c r="E818" s="246" t="s">
        <v>19</v>
      </c>
      <c r="F818" s="247" t="s">
        <v>777</v>
      </c>
      <c r="G818" s="245"/>
      <c r="H818" s="248">
        <v>1.5069999999999999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147</v>
      </c>
      <c r="AU818" s="254" t="s">
        <v>83</v>
      </c>
      <c r="AV818" s="14" t="s">
        <v>83</v>
      </c>
      <c r="AW818" s="14" t="s">
        <v>35</v>
      </c>
      <c r="AX818" s="14" t="s">
        <v>73</v>
      </c>
      <c r="AY818" s="254" t="s">
        <v>137</v>
      </c>
    </row>
    <row r="819" s="14" customFormat="1">
      <c r="A819" s="14"/>
      <c r="B819" s="244"/>
      <c r="C819" s="245"/>
      <c r="D819" s="235" t="s">
        <v>147</v>
      </c>
      <c r="E819" s="246" t="s">
        <v>19</v>
      </c>
      <c r="F819" s="247" t="s">
        <v>778</v>
      </c>
      <c r="G819" s="245"/>
      <c r="H819" s="248">
        <v>1.5680000000000001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147</v>
      </c>
      <c r="AU819" s="254" t="s">
        <v>83</v>
      </c>
      <c r="AV819" s="14" t="s">
        <v>83</v>
      </c>
      <c r="AW819" s="14" t="s">
        <v>35</v>
      </c>
      <c r="AX819" s="14" t="s">
        <v>73</v>
      </c>
      <c r="AY819" s="254" t="s">
        <v>137</v>
      </c>
    </row>
    <row r="820" s="14" customFormat="1">
      <c r="A820" s="14"/>
      <c r="B820" s="244"/>
      <c r="C820" s="245"/>
      <c r="D820" s="235" t="s">
        <v>147</v>
      </c>
      <c r="E820" s="246" t="s">
        <v>19</v>
      </c>
      <c r="F820" s="247" t="s">
        <v>779</v>
      </c>
      <c r="G820" s="245"/>
      <c r="H820" s="248">
        <v>3.145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147</v>
      </c>
      <c r="AU820" s="254" t="s">
        <v>83</v>
      </c>
      <c r="AV820" s="14" t="s">
        <v>83</v>
      </c>
      <c r="AW820" s="14" t="s">
        <v>35</v>
      </c>
      <c r="AX820" s="14" t="s">
        <v>73</v>
      </c>
      <c r="AY820" s="254" t="s">
        <v>137</v>
      </c>
    </row>
    <row r="821" s="13" customFormat="1">
      <c r="A821" s="13"/>
      <c r="B821" s="233"/>
      <c r="C821" s="234"/>
      <c r="D821" s="235" t="s">
        <v>147</v>
      </c>
      <c r="E821" s="236" t="s">
        <v>19</v>
      </c>
      <c r="F821" s="237" t="s">
        <v>367</v>
      </c>
      <c r="G821" s="234"/>
      <c r="H821" s="236" t="s">
        <v>19</v>
      </c>
      <c r="I821" s="238"/>
      <c r="J821" s="234"/>
      <c r="K821" s="234"/>
      <c r="L821" s="239"/>
      <c r="M821" s="240"/>
      <c r="N821" s="241"/>
      <c r="O821" s="241"/>
      <c r="P821" s="241"/>
      <c r="Q821" s="241"/>
      <c r="R821" s="241"/>
      <c r="S821" s="241"/>
      <c r="T821" s="24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3" t="s">
        <v>147</v>
      </c>
      <c r="AU821" s="243" t="s">
        <v>83</v>
      </c>
      <c r="AV821" s="13" t="s">
        <v>81</v>
      </c>
      <c r="AW821" s="13" t="s">
        <v>35</v>
      </c>
      <c r="AX821" s="13" t="s">
        <v>73</v>
      </c>
      <c r="AY821" s="243" t="s">
        <v>137</v>
      </c>
    </row>
    <row r="822" s="14" customFormat="1">
      <c r="A822" s="14"/>
      <c r="B822" s="244"/>
      <c r="C822" s="245"/>
      <c r="D822" s="235" t="s">
        <v>147</v>
      </c>
      <c r="E822" s="246" t="s">
        <v>19</v>
      </c>
      <c r="F822" s="247" t="s">
        <v>368</v>
      </c>
      <c r="G822" s="245"/>
      <c r="H822" s="248">
        <v>3.8700000000000001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4" t="s">
        <v>147</v>
      </c>
      <c r="AU822" s="254" t="s">
        <v>83</v>
      </c>
      <c r="AV822" s="14" t="s">
        <v>83</v>
      </c>
      <c r="AW822" s="14" t="s">
        <v>35</v>
      </c>
      <c r="AX822" s="14" t="s">
        <v>73</v>
      </c>
      <c r="AY822" s="254" t="s">
        <v>137</v>
      </c>
    </row>
    <row r="823" s="15" customFormat="1">
      <c r="A823" s="15"/>
      <c r="B823" s="265"/>
      <c r="C823" s="266"/>
      <c r="D823" s="235" t="s">
        <v>147</v>
      </c>
      <c r="E823" s="267" t="s">
        <v>19</v>
      </c>
      <c r="F823" s="268" t="s">
        <v>201</v>
      </c>
      <c r="G823" s="266"/>
      <c r="H823" s="269">
        <v>51.978999999999999</v>
      </c>
      <c r="I823" s="270"/>
      <c r="J823" s="266"/>
      <c r="K823" s="266"/>
      <c r="L823" s="271"/>
      <c r="M823" s="272"/>
      <c r="N823" s="273"/>
      <c r="O823" s="273"/>
      <c r="P823" s="273"/>
      <c r="Q823" s="273"/>
      <c r="R823" s="273"/>
      <c r="S823" s="273"/>
      <c r="T823" s="274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75" t="s">
        <v>147</v>
      </c>
      <c r="AU823" s="275" t="s">
        <v>83</v>
      </c>
      <c r="AV823" s="15" t="s">
        <v>145</v>
      </c>
      <c r="AW823" s="15" t="s">
        <v>35</v>
      </c>
      <c r="AX823" s="15" t="s">
        <v>81</v>
      </c>
      <c r="AY823" s="275" t="s">
        <v>137</v>
      </c>
    </row>
    <row r="824" s="2" customFormat="1" ht="33" customHeight="1">
      <c r="A824" s="40"/>
      <c r="B824" s="41"/>
      <c r="C824" s="220" t="s">
        <v>780</v>
      </c>
      <c r="D824" s="220" t="s">
        <v>140</v>
      </c>
      <c r="E824" s="221" t="s">
        <v>781</v>
      </c>
      <c r="F824" s="222" t="s">
        <v>782</v>
      </c>
      <c r="G824" s="223" t="s">
        <v>143</v>
      </c>
      <c r="H824" s="224">
        <v>52.561999999999998</v>
      </c>
      <c r="I824" s="225"/>
      <c r="J824" s="226">
        <f>ROUND(I824*H824,2)</f>
        <v>0</v>
      </c>
      <c r="K824" s="222" t="s">
        <v>144</v>
      </c>
      <c r="L824" s="46"/>
      <c r="M824" s="227" t="s">
        <v>19</v>
      </c>
      <c r="N824" s="228" t="s">
        <v>44</v>
      </c>
      <c r="O824" s="86"/>
      <c r="P824" s="229">
        <f>O824*H824</f>
        <v>0</v>
      </c>
      <c r="Q824" s="229">
        <v>0</v>
      </c>
      <c r="R824" s="229">
        <f>Q824*H824</f>
        <v>0</v>
      </c>
      <c r="S824" s="229">
        <v>0.068000000000000005</v>
      </c>
      <c r="T824" s="230">
        <f>S824*H824</f>
        <v>3.5742160000000003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31" t="s">
        <v>145</v>
      </c>
      <c r="AT824" s="231" t="s">
        <v>140</v>
      </c>
      <c r="AU824" s="231" t="s">
        <v>83</v>
      </c>
      <c r="AY824" s="19" t="s">
        <v>137</v>
      </c>
      <c r="BE824" s="232">
        <f>IF(N824="základní",J824,0)</f>
        <v>0</v>
      </c>
      <c r="BF824" s="232">
        <f>IF(N824="snížená",J824,0)</f>
        <v>0</v>
      </c>
      <c r="BG824" s="232">
        <f>IF(N824="zákl. přenesená",J824,0)</f>
        <v>0</v>
      </c>
      <c r="BH824" s="232">
        <f>IF(N824="sníž. přenesená",J824,0)</f>
        <v>0</v>
      </c>
      <c r="BI824" s="232">
        <f>IF(N824="nulová",J824,0)</f>
        <v>0</v>
      </c>
      <c r="BJ824" s="19" t="s">
        <v>81</v>
      </c>
      <c r="BK824" s="232">
        <f>ROUND(I824*H824,2)</f>
        <v>0</v>
      </c>
      <c r="BL824" s="19" t="s">
        <v>145</v>
      </c>
      <c r="BM824" s="231" t="s">
        <v>783</v>
      </c>
    </row>
    <row r="825" s="13" customFormat="1">
      <c r="A825" s="13"/>
      <c r="B825" s="233"/>
      <c r="C825" s="234"/>
      <c r="D825" s="235" t="s">
        <v>147</v>
      </c>
      <c r="E825" s="236" t="s">
        <v>19</v>
      </c>
      <c r="F825" s="237" t="s">
        <v>194</v>
      </c>
      <c r="G825" s="234"/>
      <c r="H825" s="236" t="s">
        <v>19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3" t="s">
        <v>147</v>
      </c>
      <c r="AU825" s="243" t="s">
        <v>83</v>
      </c>
      <c r="AV825" s="13" t="s">
        <v>81</v>
      </c>
      <c r="AW825" s="13" t="s">
        <v>35</v>
      </c>
      <c r="AX825" s="13" t="s">
        <v>73</v>
      </c>
      <c r="AY825" s="243" t="s">
        <v>137</v>
      </c>
    </row>
    <row r="826" s="14" customFormat="1">
      <c r="A826" s="14"/>
      <c r="B826" s="244"/>
      <c r="C826" s="245"/>
      <c r="D826" s="235" t="s">
        <v>147</v>
      </c>
      <c r="E826" s="246" t="s">
        <v>19</v>
      </c>
      <c r="F826" s="247" t="s">
        <v>784</v>
      </c>
      <c r="G826" s="245"/>
      <c r="H826" s="248">
        <v>13.928000000000001</v>
      </c>
      <c r="I826" s="249"/>
      <c r="J826" s="245"/>
      <c r="K826" s="245"/>
      <c r="L826" s="250"/>
      <c r="M826" s="251"/>
      <c r="N826" s="252"/>
      <c r="O826" s="252"/>
      <c r="P826" s="252"/>
      <c r="Q826" s="252"/>
      <c r="R826" s="252"/>
      <c r="S826" s="252"/>
      <c r="T826" s="253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4" t="s">
        <v>147</v>
      </c>
      <c r="AU826" s="254" t="s">
        <v>83</v>
      </c>
      <c r="AV826" s="14" t="s">
        <v>83</v>
      </c>
      <c r="AW826" s="14" t="s">
        <v>35</v>
      </c>
      <c r="AX826" s="14" t="s">
        <v>73</v>
      </c>
      <c r="AY826" s="254" t="s">
        <v>137</v>
      </c>
    </row>
    <row r="827" s="14" customFormat="1">
      <c r="A827" s="14"/>
      <c r="B827" s="244"/>
      <c r="C827" s="245"/>
      <c r="D827" s="235" t="s">
        <v>147</v>
      </c>
      <c r="E827" s="246" t="s">
        <v>19</v>
      </c>
      <c r="F827" s="247" t="s">
        <v>785</v>
      </c>
      <c r="G827" s="245"/>
      <c r="H827" s="248">
        <v>0.81699999999999995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147</v>
      </c>
      <c r="AU827" s="254" t="s">
        <v>83</v>
      </c>
      <c r="AV827" s="14" t="s">
        <v>83</v>
      </c>
      <c r="AW827" s="14" t="s">
        <v>35</v>
      </c>
      <c r="AX827" s="14" t="s">
        <v>73</v>
      </c>
      <c r="AY827" s="254" t="s">
        <v>137</v>
      </c>
    </row>
    <row r="828" s="14" customFormat="1">
      <c r="A828" s="14"/>
      <c r="B828" s="244"/>
      <c r="C828" s="245"/>
      <c r="D828" s="235" t="s">
        <v>147</v>
      </c>
      <c r="E828" s="246" t="s">
        <v>19</v>
      </c>
      <c r="F828" s="247" t="s">
        <v>786</v>
      </c>
      <c r="G828" s="245"/>
      <c r="H828" s="248">
        <v>-0.096000000000000002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147</v>
      </c>
      <c r="AU828" s="254" t="s">
        <v>83</v>
      </c>
      <c r="AV828" s="14" t="s">
        <v>83</v>
      </c>
      <c r="AW828" s="14" t="s">
        <v>35</v>
      </c>
      <c r="AX828" s="14" t="s">
        <v>73</v>
      </c>
      <c r="AY828" s="254" t="s">
        <v>137</v>
      </c>
    </row>
    <row r="829" s="14" customFormat="1">
      <c r="A829" s="14"/>
      <c r="B829" s="244"/>
      <c r="C829" s="245"/>
      <c r="D829" s="235" t="s">
        <v>147</v>
      </c>
      <c r="E829" s="246" t="s">
        <v>19</v>
      </c>
      <c r="F829" s="247" t="s">
        <v>787</v>
      </c>
      <c r="G829" s="245"/>
      <c r="H829" s="248">
        <v>-1.6559999999999999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147</v>
      </c>
      <c r="AU829" s="254" t="s">
        <v>83</v>
      </c>
      <c r="AV829" s="14" t="s">
        <v>83</v>
      </c>
      <c r="AW829" s="14" t="s">
        <v>35</v>
      </c>
      <c r="AX829" s="14" t="s">
        <v>73</v>
      </c>
      <c r="AY829" s="254" t="s">
        <v>137</v>
      </c>
    </row>
    <row r="830" s="14" customFormat="1">
      <c r="A830" s="14"/>
      <c r="B830" s="244"/>
      <c r="C830" s="245"/>
      <c r="D830" s="235" t="s">
        <v>147</v>
      </c>
      <c r="E830" s="246" t="s">
        <v>19</v>
      </c>
      <c r="F830" s="247" t="s">
        <v>788</v>
      </c>
      <c r="G830" s="245"/>
      <c r="H830" s="248">
        <v>-1.109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147</v>
      </c>
      <c r="AU830" s="254" t="s">
        <v>83</v>
      </c>
      <c r="AV830" s="14" t="s">
        <v>83</v>
      </c>
      <c r="AW830" s="14" t="s">
        <v>35</v>
      </c>
      <c r="AX830" s="14" t="s">
        <v>73</v>
      </c>
      <c r="AY830" s="254" t="s">
        <v>137</v>
      </c>
    </row>
    <row r="831" s="13" customFormat="1">
      <c r="A831" s="13"/>
      <c r="B831" s="233"/>
      <c r="C831" s="234"/>
      <c r="D831" s="235" t="s">
        <v>147</v>
      </c>
      <c r="E831" s="236" t="s">
        <v>19</v>
      </c>
      <c r="F831" s="237" t="s">
        <v>569</v>
      </c>
      <c r="G831" s="234"/>
      <c r="H831" s="236" t="s">
        <v>19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147</v>
      </c>
      <c r="AU831" s="243" t="s">
        <v>83</v>
      </c>
      <c r="AV831" s="13" t="s">
        <v>81</v>
      </c>
      <c r="AW831" s="13" t="s">
        <v>35</v>
      </c>
      <c r="AX831" s="13" t="s">
        <v>73</v>
      </c>
      <c r="AY831" s="243" t="s">
        <v>137</v>
      </c>
    </row>
    <row r="832" s="14" customFormat="1">
      <c r="A832" s="14"/>
      <c r="B832" s="244"/>
      <c r="C832" s="245"/>
      <c r="D832" s="235" t="s">
        <v>147</v>
      </c>
      <c r="E832" s="246" t="s">
        <v>19</v>
      </c>
      <c r="F832" s="247" t="s">
        <v>789</v>
      </c>
      <c r="G832" s="245"/>
      <c r="H832" s="248">
        <v>15.688000000000001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147</v>
      </c>
      <c r="AU832" s="254" t="s">
        <v>83</v>
      </c>
      <c r="AV832" s="14" t="s">
        <v>83</v>
      </c>
      <c r="AW832" s="14" t="s">
        <v>35</v>
      </c>
      <c r="AX832" s="14" t="s">
        <v>73</v>
      </c>
      <c r="AY832" s="254" t="s">
        <v>137</v>
      </c>
    </row>
    <row r="833" s="14" customFormat="1">
      <c r="A833" s="14"/>
      <c r="B833" s="244"/>
      <c r="C833" s="245"/>
      <c r="D833" s="235" t="s">
        <v>147</v>
      </c>
      <c r="E833" s="246" t="s">
        <v>19</v>
      </c>
      <c r="F833" s="247" t="s">
        <v>790</v>
      </c>
      <c r="G833" s="245"/>
      <c r="H833" s="248">
        <v>5.3600000000000003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147</v>
      </c>
      <c r="AU833" s="254" t="s">
        <v>83</v>
      </c>
      <c r="AV833" s="14" t="s">
        <v>83</v>
      </c>
      <c r="AW833" s="14" t="s">
        <v>35</v>
      </c>
      <c r="AX833" s="14" t="s">
        <v>73</v>
      </c>
      <c r="AY833" s="254" t="s">
        <v>137</v>
      </c>
    </row>
    <row r="834" s="14" customFormat="1">
      <c r="A834" s="14"/>
      <c r="B834" s="244"/>
      <c r="C834" s="245"/>
      <c r="D834" s="235" t="s">
        <v>147</v>
      </c>
      <c r="E834" s="246" t="s">
        <v>19</v>
      </c>
      <c r="F834" s="247" t="s">
        <v>791</v>
      </c>
      <c r="G834" s="245"/>
      <c r="H834" s="248">
        <v>-1.44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4" t="s">
        <v>147</v>
      </c>
      <c r="AU834" s="254" t="s">
        <v>83</v>
      </c>
      <c r="AV834" s="14" t="s">
        <v>83</v>
      </c>
      <c r="AW834" s="14" t="s">
        <v>35</v>
      </c>
      <c r="AX834" s="14" t="s">
        <v>73</v>
      </c>
      <c r="AY834" s="254" t="s">
        <v>137</v>
      </c>
    </row>
    <row r="835" s="14" customFormat="1">
      <c r="A835" s="14"/>
      <c r="B835" s="244"/>
      <c r="C835" s="245"/>
      <c r="D835" s="235" t="s">
        <v>147</v>
      </c>
      <c r="E835" s="246" t="s">
        <v>19</v>
      </c>
      <c r="F835" s="247" t="s">
        <v>792</v>
      </c>
      <c r="G835" s="245"/>
      <c r="H835" s="248">
        <v>0.47199999999999998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147</v>
      </c>
      <c r="AU835" s="254" t="s">
        <v>83</v>
      </c>
      <c r="AV835" s="14" t="s">
        <v>83</v>
      </c>
      <c r="AW835" s="14" t="s">
        <v>35</v>
      </c>
      <c r="AX835" s="14" t="s">
        <v>73</v>
      </c>
      <c r="AY835" s="254" t="s">
        <v>137</v>
      </c>
    </row>
    <row r="836" s="13" customFormat="1">
      <c r="A836" s="13"/>
      <c r="B836" s="233"/>
      <c r="C836" s="234"/>
      <c r="D836" s="235" t="s">
        <v>147</v>
      </c>
      <c r="E836" s="236" t="s">
        <v>19</v>
      </c>
      <c r="F836" s="237" t="s">
        <v>573</v>
      </c>
      <c r="G836" s="234"/>
      <c r="H836" s="236" t="s">
        <v>19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147</v>
      </c>
      <c r="AU836" s="243" t="s">
        <v>83</v>
      </c>
      <c r="AV836" s="13" t="s">
        <v>81</v>
      </c>
      <c r="AW836" s="13" t="s">
        <v>35</v>
      </c>
      <c r="AX836" s="13" t="s">
        <v>73</v>
      </c>
      <c r="AY836" s="243" t="s">
        <v>137</v>
      </c>
    </row>
    <row r="837" s="14" customFormat="1">
      <c r="A837" s="14"/>
      <c r="B837" s="244"/>
      <c r="C837" s="245"/>
      <c r="D837" s="235" t="s">
        <v>147</v>
      </c>
      <c r="E837" s="246" t="s">
        <v>19</v>
      </c>
      <c r="F837" s="247" t="s">
        <v>793</v>
      </c>
      <c r="G837" s="245"/>
      <c r="H837" s="248">
        <v>2.3999999999999999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147</v>
      </c>
      <c r="AU837" s="254" t="s">
        <v>83</v>
      </c>
      <c r="AV837" s="14" t="s">
        <v>83</v>
      </c>
      <c r="AW837" s="14" t="s">
        <v>35</v>
      </c>
      <c r="AX837" s="14" t="s">
        <v>73</v>
      </c>
      <c r="AY837" s="254" t="s">
        <v>137</v>
      </c>
    </row>
    <row r="838" s="13" customFormat="1">
      <c r="A838" s="13"/>
      <c r="B838" s="233"/>
      <c r="C838" s="234"/>
      <c r="D838" s="235" t="s">
        <v>147</v>
      </c>
      <c r="E838" s="236" t="s">
        <v>19</v>
      </c>
      <c r="F838" s="237" t="s">
        <v>336</v>
      </c>
      <c r="G838" s="234"/>
      <c r="H838" s="236" t="s">
        <v>19</v>
      </c>
      <c r="I838" s="238"/>
      <c r="J838" s="234"/>
      <c r="K838" s="234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147</v>
      </c>
      <c r="AU838" s="243" t="s">
        <v>83</v>
      </c>
      <c r="AV838" s="13" t="s">
        <v>81</v>
      </c>
      <c r="AW838" s="13" t="s">
        <v>35</v>
      </c>
      <c r="AX838" s="13" t="s">
        <v>73</v>
      </c>
      <c r="AY838" s="243" t="s">
        <v>137</v>
      </c>
    </row>
    <row r="839" s="14" customFormat="1">
      <c r="A839" s="14"/>
      <c r="B839" s="244"/>
      <c r="C839" s="245"/>
      <c r="D839" s="235" t="s">
        <v>147</v>
      </c>
      <c r="E839" s="246" t="s">
        <v>19</v>
      </c>
      <c r="F839" s="247" t="s">
        <v>794</v>
      </c>
      <c r="G839" s="245"/>
      <c r="H839" s="248">
        <v>9.2880000000000003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147</v>
      </c>
      <c r="AU839" s="254" t="s">
        <v>83</v>
      </c>
      <c r="AV839" s="14" t="s">
        <v>83</v>
      </c>
      <c r="AW839" s="14" t="s">
        <v>35</v>
      </c>
      <c r="AX839" s="14" t="s">
        <v>73</v>
      </c>
      <c r="AY839" s="254" t="s">
        <v>137</v>
      </c>
    </row>
    <row r="840" s="14" customFormat="1">
      <c r="A840" s="14"/>
      <c r="B840" s="244"/>
      <c r="C840" s="245"/>
      <c r="D840" s="235" t="s">
        <v>147</v>
      </c>
      <c r="E840" s="246" t="s">
        <v>19</v>
      </c>
      <c r="F840" s="247" t="s">
        <v>795</v>
      </c>
      <c r="G840" s="245"/>
      <c r="H840" s="248">
        <v>-0.81000000000000005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147</v>
      </c>
      <c r="AU840" s="254" t="s">
        <v>83</v>
      </c>
      <c r="AV840" s="14" t="s">
        <v>83</v>
      </c>
      <c r="AW840" s="14" t="s">
        <v>35</v>
      </c>
      <c r="AX840" s="14" t="s">
        <v>73</v>
      </c>
      <c r="AY840" s="254" t="s">
        <v>137</v>
      </c>
    </row>
    <row r="841" s="13" customFormat="1">
      <c r="A841" s="13"/>
      <c r="B841" s="233"/>
      <c r="C841" s="234"/>
      <c r="D841" s="235" t="s">
        <v>147</v>
      </c>
      <c r="E841" s="236" t="s">
        <v>19</v>
      </c>
      <c r="F841" s="237" t="s">
        <v>575</v>
      </c>
      <c r="G841" s="234"/>
      <c r="H841" s="236" t="s">
        <v>19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147</v>
      </c>
      <c r="AU841" s="243" t="s">
        <v>83</v>
      </c>
      <c r="AV841" s="13" t="s">
        <v>81</v>
      </c>
      <c r="AW841" s="13" t="s">
        <v>35</v>
      </c>
      <c r="AX841" s="13" t="s">
        <v>73</v>
      </c>
      <c r="AY841" s="243" t="s">
        <v>137</v>
      </c>
    </row>
    <row r="842" s="14" customFormat="1">
      <c r="A842" s="14"/>
      <c r="B842" s="244"/>
      <c r="C842" s="245"/>
      <c r="D842" s="235" t="s">
        <v>147</v>
      </c>
      <c r="E842" s="246" t="s">
        <v>19</v>
      </c>
      <c r="F842" s="247" t="s">
        <v>796</v>
      </c>
      <c r="G842" s="245"/>
      <c r="H842" s="248">
        <v>5.6699999999999999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147</v>
      </c>
      <c r="AU842" s="254" t="s">
        <v>83</v>
      </c>
      <c r="AV842" s="14" t="s">
        <v>83</v>
      </c>
      <c r="AW842" s="14" t="s">
        <v>35</v>
      </c>
      <c r="AX842" s="14" t="s">
        <v>73</v>
      </c>
      <c r="AY842" s="254" t="s">
        <v>137</v>
      </c>
    </row>
    <row r="843" s="14" customFormat="1">
      <c r="A843" s="14"/>
      <c r="B843" s="244"/>
      <c r="C843" s="245"/>
      <c r="D843" s="235" t="s">
        <v>147</v>
      </c>
      <c r="E843" s="246" t="s">
        <v>19</v>
      </c>
      <c r="F843" s="247" t="s">
        <v>795</v>
      </c>
      <c r="G843" s="245"/>
      <c r="H843" s="248">
        <v>-0.81000000000000005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147</v>
      </c>
      <c r="AU843" s="254" t="s">
        <v>83</v>
      </c>
      <c r="AV843" s="14" t="s">
        <v>83</v>
      </c>
      <c r="AW843" s="14" t="s">
        <v>35</v>
      </c>
      <c r="AX843" s="14" t="s">
        <v>73</v>
      </c>
      <c r="AY843" s="254" t="s">
        <v>137</v>
      </c>
    </row>
    <row r="844" s="13" customFormat="1">
      <c r="A844" s="13"/>
      <c r="B844" s="233"/>
      <c r="C844" s="234"/>
      <c r="D844" s="235" t="s">
        <v>147</v>
      </c>
      <c r="E844" s="236" t="s">
        <v>19</v>
      </c>
      <c r="F844" s="237" t="s">
        <v>577</v>
      </c>
      <c r="G844" s="234"/>
      <c r="H844" s="236" t="s">
        <v>19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147</v>
      </c>
      <c r="AU844" s="243" t="s">
        <v>83</v>
      </c>
      <c r="AV844" s="13" t="s">
        <v>81</v>
      </c>
      <c r="AW844" s="13" t="s">
        <v>35</v>
      </c>
      <c r="AX844" s="13" t="s">
        <v>73</v>
      </c>
      <c r="AY844" s="243" t="s">
        <v>137</v>
      </c>
    </row>
    <row r="845" s="14" customFormat="1">
      <c r="A845" s="14"/>
      <c r="B845" s="244"/>
      <c r="C845" s="245"/>
      <c r="D845" s="235" t="s">
        <v>147</v>
      </c>
      <c r="E845" s="246" t="s">
        <v>19</v>
      </c>
      <c r="F845" s="247" t="s">
        <v>796</v>
      </c>
      <c r="G845" s="245"/>
      <c r="H845" s="248">
        <v>5.6699999999999999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147</v>
      </c>
      <c r="AU845" s="254" t="s">
        <v>83</v>
      </c>
      <c r="AV845" s="14" t="s">
        <v>83</v>
      </c>
      <c r="AW845" s="14" t="s">
        <v>35</v>
      </c>
      <c r="AX845" s="14" t="s">
        <v>73</v>
      </c>
      <c r="AY845" s="254" t="s">
        <v>137</v>
      </c>
    </row>
    <row r="846" s="14" customFormat="1">
      <c r="A846" s="14"/>
      <c r="B846" s="244"/>
      <c r="C846" s="245"/>
      <c r="D846" s="235" t="s">
        <v>147</v>
      </c>
      <c r="E846" s="246" t="s">
        <v>19</v>
      </c>
      <c r="F846" s="247" t="s">
        <v>795</v>
      </c>
      <c r="G846" s="245"/>
      <c r="H846" s="248">
        <v>-0.81000000000000005</v>
      </c>
      <c r="I846" s="249"/>
      <c r="J846" s="245"/>
      <c r="K846" s="245"/>
      <c r="L846" s="250"/>
      <c r="M846" s="251"/>
      <c r="N846" s="252"/>
      <c r="O846" s="252"/>
      <c r="P846" s="252"/>
      <c r="Q846" s="252"/>
      <c r="R846" s="252"/>
      <c r="S846" s="252"/>
      <c r="T846" s="25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4" t="s">
        <v>147</v>
      </c>
      <c r="AU846" s="254" t="s">
        <v>83</v>
      </c>
      <c r="AV846" s="14" t="s">
        <v>83</v>
      </c>
      <c r="AW846" s="14" t="s">
        <v>35</v>
      </c>
      <c r="AX846" s="14" t="s">
        <v>73</v>
      </c>
      <c r="AY846" s="254" t="s">
        <v>137</v>
      </c>
    </row>
    <row r="847" s="15" customFormat="1">
      <c r="A847" s="15"/>
      <c r="B847" s="265"/>
      <c r="C847" s="266"/>
      <c r="D847" s="235" t="s">
        <v>147</v>
      </c>
      <c r="E847" s="267" t="s">
        <v>19</v>
      </c>
      <c r="F847" s="268" t="s">
        <v>201</v>
      </c>
      <c r="G847" s="266"/>
      <c r="H847" s="269">
        <v>52.561999999999998</v>
      </c>
      <c r="I847" s="270"/>
      <c r="J847" s="266"/>
      <c r="K847" s="266"/>
      <c r="L847" s="271"/>
      <c r="M847" s="272"/>
      <c r="N847" s="273"/>
      <c r="O847" s="273"/>
      <c r="P847" s="273"/>
      <c r="Q847" s="273"/>
      <c r="R847" s="273"/>
      <c r="S847" s="273"/>
      <c r="T847" s="274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5" t="s">
        <v>147</v>
      </c>
      <c r="AU847" s="275" t="s">
        <v>83</v>
      </c>
      <c r="AV847" s="15" t="s">
        <v>145</v>
      </c>
      <c r="AW847" s="15" t="s">
        <v>35</v>
      </c>
      <c r="AX847" s="15" t="s">
        <v>81</v>
      </c>
      <c r="AY847" s="275" t="s">
        <v>137</v>
      </c>
    </row>
    <row r="848" s="2" customFormat="1" ht="21.75" customHeight="1">
      <c r="A848" s="40"/>
      <c r="B848" s="41"/>
      <c r="C848" s="220" t="s">
        <v>797</v>
      </c>
      <c r="D848" s="220" t="s">
        <v>140</v>
      </c>
      <c r="E848" s="221" t="s">
        <v>798</v>
      </c>
      <c r="F848" s="222" t="s">
        <v>799</v>
      </c>
      <c r="G848" s="223" t="s">
        <v>143</v>
      </c>
      <c r="H848" s="224">
        <v>19.812999999999999</v>
      </c>
      <c r="I848" s="225"/>
      <c r="J848" s="226">
        <f>ROUND(I848*H848,2)</f>
        <v>0</v>
      </c>
      <c r="K848" s="222" t="s">
        <v>144</v>
      </c>
      <c r="L848" s="46"/>
      <c r="M848" s="227" t="s">
        <v>19</v>
      </c>
      <c r="N848" s="228" t="s">
        <v>44</v>
      </c>
      <c r="O848" s="86"/>
      <c r="P848" s="229">
        <f>O848*H848</f>
        <v>0</v>
      </c>
      <c r="Q848" s="229">
        <v>0</v>
      </c>
      <c r="R848" s="229">
        <f>Q848*H848</f>
        <v>0</v>
      </c>
      <c r="S848" s="229">
        <v>0.021999999999999999</v>
      </c>
      <c r="T848" s="230">
        <f>S848*H848</f>
        <v>0.43588599999999994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31" t="s">
        <v>145</v>
      </c>
      <c r="AT848" s="231" t="s">
        <v>140</v>
      </c>
      <c r="AU848" s="231" t="s">
        <v>83</v>
      </c>
      <c r="AY848" s="19" t="s">
        <v>137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19" t="s">
        <v>81</v>
      </c>
      <c r="BK848" s="232">
        <f>ROUND(I848*H848,2)</f>
        <v>0</v>
      </c>
      <c r="BL848" s="19" t="s">
        <v>145</v>
      </c>
      <c r="BM848" s="231" t="s">
        <v>800</v>
      </c>
    </row>
    <row r="849" s="13" customFormat="1">
      <c r="A849" s="13"/>
      <c r="B849" s="233"/>
      <c r="C849" s="234"/>
      <c r="D849" s="235" t="s">
        <v>147</v>
      </c>
      <c r="E849" s="236" t="s">
        <v>19</v>
      </c>
      <c r="F849" s="237" t="s">
        <v>375</v>
      </c>
      <c r="G849" s="234"/>
      <c r="H849" s="236" t="s">
        <v>19</v>
      </c>
      <c r="I849" s="238"/>
      <c r="J849" s="234"/>
      <c r="K849" s="234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147</v>
      </c>
      <c r="AU849" s="243" t="s">
        <v>83</v>
      </c>
      <c r="AV849" s="13" t="s">
        <v>81</v>
      </c>
      <c r="AW849" s="13" t="s">
        <v>35</v>
      </c>
      <c r="AX849" s="13" t="s">
        <v>73</v>
      </c>
      <c r="AY849" s="243" t="s">
        <v>137</v>
      </c>
    </row>
    <row r="850" s="13" customFormat="1">
      <c r="A850" s="13"/>
      <c r="B850" s="233"/>
      <c r="C850" s="234"/>
      <c r="D850" s="235" t="s">
        <v>147</v>
      </c>
      <c r="E850" s="236" t="s">
        <v>19</v>
      </c>
      <c r="F850" s="237" t="s">
        <v>801</v>
      </c>
      <c r="G850" s="234"/>
      <c r="H850" s="236" t="s">
        <v>19</v>
      </c>
      <c r="I850" s="238"/>
      <c r="J850" s="234"/>
      <c r="K850" s="234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147</v>
      </c>
      <c r="AU850" s="243" t="s">
        <v>83</v>
      </c>
      <c r="AV850" s="13" t="s">
        <v>81</v>
      </c>
      <c r="AW850" s="13" t="s">
        <v>35</v>
      </c>
      <c r="AX850" s="13" t="s">
        <v>73</v>
      </c>
      <c r="AY850" s="243" t="s">
        <v>137</v>
      </c>
    </row>
    <row r="851" s="14" customFormat="1">
      <c r="A851" s="14"/>
      <c r="B851" s="244"/>
      <c r="C851" s="245"/>
      <c r="D851" s="235" t="s">
        <v>147</v>
      </c>
      <c r="E851" s="246" t="s">
        <v>19</v>
      </c>
      <c r="F851" s="247" t="s">
        <v>376</v>
      </c>
      <c r="G851" s="245"/>
      <c r="H851" s="248">
        <v>8.1359999999999992</v>
      </c>
      <c r="I851" s="249"/>
      <c r="J851" s="245"/>
      <c r="K851" s="245"/>
      <c r="L851" s="250"/>
      <c r="M851" s="251"/>
      <c r="N851" s="252"/>
      <c r="O851" s="252"/>
      <c r="P851" s="252"/>
      <c r="Q851" s="252"/>
      <c r="R851" s="252"/>
      <c r="S851" s="252"/>
      <c r="T851" s="25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4" t="s">
        <v>147</v>
      </c>
      <c r="AU851" s="254" t="s">
        <v>83</v>
      </c>
      <c r="AV851" s="14" t="s">
        <v>83</v>
      </c>
      <c r="AW851" s="14" t="s">
        <v>35</v>
      </c>
      <c r="AX851" s="14" t="s">
        <v>73</v>
      </c>
      <c r="AY851" s="254" t="s">
        <v>137</v>
      </c>
    </row>
    <row r="852" s="13" customFormat="1">
      <c r="A852" s="13"/>
      <c r="B852" s="233"/>
      <c r="C852" s="234"/>
      <c r="D852" s="235" t="s">
        <v>147</v>
      </c>
      <c r="E852" s="236" t="s">
        <v>19</v>
      </c>
      <c r="F852" s="237" t="s">
        <v>357</v>
      </c>
      <c r="G852" s="234"/>
      <c r="H852" s="236" t="s">
        <v>19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147</v>
      </c>
      <c r="AU852" s="243" t="s">
        <v>83</v>
      </c>
      <c r="AV852" s="13" t="s">
        <v>81</v>
      </c>
      <c r="AW852" s="13" t="s">
        <v>35</v>
      </c>
      <c r="AX852" s="13" t="s">
        <v>73</v>
      </c>
      <c r="AY852" s="243" t="s">
        <v>137</v>
      </c>
    </row>
    <row r="853" s="13" customFormat="1">
      <c r="A853" s="13"/>
      <c r="B853" s="233"/>
      <c r="C853" s="234"/>
      <c r="D853" s="235" t="s">
        <v>147</v>
      </c>
      <c r="E853" s="236" t="s">
        <v>19</v>
      </c>
      <c r="F853" s="237" t="s">
        <v>802</v>
      </c>
      <c r="G853" s="234"/>
      <c r="H853" s="236" t="s">
        <v>19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147</v>
      </c>
      <c r="AU853" s="243" t="s">
        <v>83</v>
      </c>
      <c r="AV853" s="13" t="s">
        <v>81</v>
      </c>
      <c r="AW853" s="13" t="s">
        <v>35</v>
      </c>
      <c r="AX853" s="13" t="s">
        <v>73</v>
      </c>
      <c r="AY853" s="243" t="s">
        <v>137</v>
      </c>
    </row>
    <row r="854" s="13" customFormat="1">
      <c r="A854" s="13"/>
      <c r="B854" s="233"/>
      <c r="C854" s="234"/>
      <c r="D854" s="235" t="s">
        <v>147</v>
      </c>
      <c r="E854" s="236" t="s">
        <v>19</v>
      </c>
      <c r="F854" s="237" t="s">
        <v>358</v>
      </c>
      <c r="G854" s="234"/>
      <c r="H854" s="236" t="s">
        <v>19</v>
      </c>
      <c r="I854" s="238"/>
      <c r="J854" s="234"/>
      <c r="K854" s="234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147</v>
      </c>
      <c r="AU854" s="243" t="s">
        <v>83</v>
      </c>
      <c r="AV854" s="13" t="s">
        <v>81</v>
      </c>
      <c r="AW854" s="13" t="s">
        <v>35</v>
      </c>
      <c r="AX854" s="13" t="s">
        <v>73</v>
      </c>
      <c r="AY854" s="243" t="s">
        <v>137</v>
      </c>
    </row>
    <row r="855" s="14" customFormat="1">
      <c r="A855" s="14"/>
      <c r="B855" s="244"/>
      <c r="C855" s="245"/>
      <c r="D855" s="235" t="s">
        <v>147</v>
      </c>
      <c r="E855" s="246" t="s">
        <v>19</v>
      </c>
      <c r="F855" s="247" t="s">
        <v>803</v>
      </c>
      <c r="G855" s="245"/>
      <c r="H855" s="248">
        <v>1.55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147</v>
      </c>
      <c r="AU855" s="254" t="s">
        <v>83</v>
      </c>
      <c r="AV855" s="14" t="s">
        <v>83</v>
      </c>
      <c r="AW855" s="14" t="s">
        <v>35</v>
      </c>
      <c r="AX855" s="14" t="s">
        <v>73</v>
      </c>
      <c r="AY855" s="254" t="s">
        <v>137</v>
      </c>
    </row>
    <row r="856" s="14" customFormat="1">
      <c r="A856" s="14"/>
      <c r="B856" s="244"/>
      <c r="C856" s="245"/>
      <c r="D856" s="235" t="s">
        <v>147</v>
      </c>
      <c r="E856" s="246" t="s">
        <v>19</v>
      </c>
      <c r="F856" s="247" t="s">
        <v>804</v>
      </c>
      <c r="G856" s="245"/>
      <c r="H856" s="248">
        <v>1.05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147</v>
      </c>
      <c r="AU856" s="254" t="s">
        <v>83</v>
      </c>
      <c r="AV856" s="14" t="s">
        <v>83</v>
      </c>
      <c r="AW856" s="14" t="s">
        <v>35</v>
      </c>
      <c r="AX856" s="14" t="s">
        <v>73</v>
      </c>
      <c r="AY856" s="254" t="s">
        <v>137</v>
      </c>
    </row>
    <row r="857" s="14" customFormat="1">
      <c r="A857" s="14"/>
      <c r="B857" s="244"/>
      <c r="C857" s="245"/>
      <c r="D857" s="235" t="s">
        <v>147</v>
      </c>
      <c r="E857" s="246" t="s">
        <v>19</v>
      </c>
      <c r="F857" s="247" t="s">
        <v>805</v>
      </c>
      <c r="G857" s="245"/>
      <c r="H857" s="248">
        <v>0.246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147</v>
      </c>
      <c r="AU857" s="254" t="s">
        <v>83</v>
      </c>
      <c r="AV857" s="14" t="s">
        <v>83</v>
      </c>
      <c r="AW857" s="14" t="s">
        <v>35</v>
      </c>
      <c r="AX857" s="14" t="s">
        <v>73</v>
      </c>
      <c r="AY857" s="254" t="s">
        <v>137</v>
      </c>
    </row>
    <row r="858" s="14" customFormat="1">
      <c r="A858" s="14"/>
      <c r="B858" s="244"/>
      <c r="C858" s="245"/>
      <c r="D858" s="235" t="s">
        <v>147</v>
      </c>
      <c r="E858" s="246" t="s">
        <v>19</v>
      </c>
      <c r="F858" s="247" t="s">
        <v>806</v>
      </c>
      <c r="G858" s="245"/>
      <c r="H858" s="248">
        <v>0.14000000000000001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147</v>
      </c>
      <c r="AU858" s="254" t="s">
        <v>83</v>
      </c>
      <c r="AV858" s="14" t="s">
        <v>83</v>
      </c>
      <c r="AW858" s="14" t="s">
        <v>35</v>
      </c>
      <c r="AX858" s="14" t="s">
        <v>73</v>
      </c>
      <c r="AY858" s="254" t="s">
        <v>137</v>
      </c>
    </row>
    <row r="859" s="13" customFormat="1">
      <c r="A859" s="13"/>
      <c r="B859" s="233"/>
      <c r="C859" s="234"/>
      <c r="D859" s="235" t="s">
        <v>147</v>
      </c>
      <c r="E859" s="236" t="s">
        <v>19</v>
      </c>
      <c r="F859" s="237" t="s">
        <v>363</v>
      </c>
      <c r="G859" s="234"/>
      <c r="H859" s="236" t="s">
        <v>19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3" t="s">
        <v>147</v>
      </c>
      <c r="AU859" s="243" t="s">
        <v>83</v>
      </c>
      <c r="AV859" s="13" t="s">
        <v>81</v>
      </c>
      <c r="AW859" s="13" t="s">
        <v>35</v>
      </c>
      <c r="AX859" s="13" t="s">
        <v>73</v>
      </c>
      <c r="AY859" s="243" t="s">
        <v>137</v>
      </c>
    </row>
    <row r="860" s="14" customFormat="1">
      <c r="A860" s="14"/>
      <c r="B860" s="244"/>
      <c r="C860" s="245"/>
      <c r="D860" s="235" t="s">
        <v>147</v>
      </c>
      <c r="E860" s="246" t="s">
        <v>19</v>
      </c>
      <c r="F860" s="247" t="s">
        <v>807</v>
      </c>
      <c r="G860" s="245"/>
      <c r="H860" s="248">
        <v>6.2779999999999996</v>
      </c>
      <c r="I860" s="249"/>
      <c r="J860" s="245"/>
      <c r="K860" s="245"/>
      <c r="L860" s="250"/>
      <c r="M860" s="251"/>
      <c r="N860" s="252"/>
      <c r="O860" s="252"/>
      <c r="P860" s="252"/>
      <c r="Q860" s="252"/>
      <c r="R860" s="252"/>
      <c r="S860" s="252"/>
      <c r="T860" s="25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4" t="s">
        <v>147</v>
      </c>
      <c r="AU860" s="254" t="s">
        <v>83</v>
      </c>
      <c r="AV860" s="14" t="s">
        <v>83</v>
      </c>
      <c r="AW860" s="14" t="s">
        <v>35</v>
      </c>
      <c r="AX860" s="14" t="s">
        <v>73</v>
      </c>
      <c r="AY860" s="254" t="s">
        <v>137</v>
      </c>
    </row>
    <row r="861" s="14" customFormat="1">
      <c r="A861" s="14"/>
      <c r="B861" s="244"/>
      <c r="C861" s="245"/>
      <c r="D861" s="235" t="s">
        <v>147</v>
      </c>
      <c r="E861" s="246" t="s">
        <v>19</v>
      </c>
      <c r="F861" s="247" t="s">
        <v>808</v>
      </c>
      <c r="G861" s="245"/>
      <c r="H861" s="248">
        <v>-0.432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147</v>
      </c>
      <c r="AU861" s="254" t="s">
        <v>83</v>
      </c>
      <c r="AV861" s="14" t="s">
        <v>83</v>
      </c>
      <c r="AW861" s="14" t="s">
        <v>35</v>
      </c>
      <c r="AX861" s="14" t="s">
        <v>73</v>
      </c>
      <c r="AY861" s="254" t="s">
        <v>137</v>
      </c>
    </row>
    <row r="862" s="14" customFormat="1">
      <c r="A862" s="14"/>
      <c r="B862" s="244"/>
      <c r="C862" s="245"/>
      <c r="D862" s="235" t="s">
        <v>147</v>
      </c>
      <c r="E862" s="246" t="s">
        <v>19</v>
      </c>
      <c r="F862" s="247" t="s">
        <v>809</v>
      </c>
      <c r="G862" s="245"/>
      <c r="H862" s="248">
        <v>0.151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147</v>
      </c>
      <c r="AU862" s="254" t="s">
        <v>83</v>
      </c>
      <c r="AV862" s="14" t="s">
        <v>83</v>
      </c>
      <c r="AW862" s="14" t="s">
        <v>35</v>
      </c>
      <c r="AX862" s="14" t="s">
        <v>73</v>
      </c>
      <c r="AY862" s="254" t="s">
        <v>137</v>
      </c>
    </row>
    <row r="863" s="14" customFormat="1">
      <c r="A863" s="14"/>
      <c r="B863" s="244"/>
      <c r="C863" s="245"/>
      <c r="D863" s="235" t="s">
        <v>147</v>
      </c>
      <c r="E863" s="246" t="s">
        <v>19</v>
      </c>
      <c r="F863" s="247" t="s">
        <v>810</v>
      </c>
      <c r="G863" s="245"/>
      <c r="H863" s="248">
        <v>-1.1759999999999999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147</v>
      </c>
      <c r="AU863" s="254" t="s">
        <v>83</v>
      </c>
      <c r="AV863" s="14" t="s">
        <v>83</v>
      </c>
      <c r="AW863" s="14" t="s">
        <v>35</v>
      </c>
      <c r="AX863" s="14" t="s">
        <v>73</v>
      </c>
      <c r="AY863" s="254" t="s">
        <v>137</v>
      </c>
    </row>
    <row r="864" s="13" customFormat="1">
      <c r="A864" s="13"/>
      <c r="B864" s="233"/>
      <c r="C864" s="234"/>
      <c r="D864" s="235" t="s">
        <v>147</v>
      </c>
      <c r="E864" s="236" t="s">
        <v>19</v>
      </c>
      <c r="F864" s="237" t="s">
        <v>367</v>
      </c>
      <c r="G864" s="234"/>
      <c r="H864" s="236" t="s">
        <v>19</v>
      </c>
      <c r="I864" s="238"/>
      <c r="J864" s="234"/>
      <c r="K864" s="234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147</v>
      </c>
      <c r="AU864" s="243" t="s">
        <v>83</v>
      </c>
      <c r="AV864" s="13" t="s">
        <v>81</v>
      </c>
      <c r="AW864" s="13" t="s">
        <v>35</v>
      </c>
      <c r="AX864" s="13" t="s">
        <v>73</v>
      </c>
      <c r="AY864" s="243" t="s">
        <v>137</v>
      </c>
    </row>
    <row r="865" s="13" customFormat="1">
      <c r="A865" s="13"/>
      <c r="B865" s="233"/>
      <c r="C865" s="234"/>
      <c r="D865" s="235" t="s">
        <v>147</v>
      </c>
      <c r="E865" s="236" t="s">
        <v>19</v>
      </c>
      <c r="F865" s="237" t="s">
        <v>801</v>
      </c>
      <c r="G865" s="234"/>
      <c r="H865" s="236" t="s">
        <v>19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147</v>
      </c>
      <c r="AU865" s="243" t="s">
        <v>83</v>
      </c>
      <c r="AV865" s="13" t="s">
        <v>81</v>
      </c>
      <c r="AW865" s="13" t="s">
        <v>35</v>
      </c>
      <c r="AX865" s="13" t="s">
        <v>73</v>
      </c>
      <c r="AY865" s="243" t="s">
        <v>137</v>
      </c>
    </row>
    <row r="866" s="14" customFormat="1">
      <c r="A866" s="14"/>
      <c r="B866" s="244"/>
      <c r="C866" s="245"/>
      <c r="D866" s="235" t="s">
        <v>147</v>
      </c>
      <c r="E866" s="246" t="s">
        <v>19</v>
      </c>
      <c r="F866" s="247" t="s">
        <v>368</v>
      </c>
      <c r="G866" s="245"/>
      <c r="H866" s="248">
        <v>3.8700000000000001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147</v>
      </c>
      <c r="AU866" s="254" t="s">
        <v>83</v>
      </c>
      <c r="AV866" s="14" t="s">
        <v>83</v>
      </c>
      <c r="AW866" s="14" t="s">
        <v>35</v>
      </c>
      <c r="AX866" s="14" t="s">
        <v>73</v>
      </c>
      <c r="AY866" s="254" t="s">
        <v>137</v>
      </c>
    </row>
    <row r="867" s="15" customFormat="1">
      <c r="A867" s="15"/>
      <c r="B867" s="265"/>
      <c r="C867" s="266"/>
      <c r="D867" s="235" t="s">
        <v>147</v>
      </c>
      <c r="E867" s="267" t="s">
        <v>19</v>
      </c>
      <c r="F867" s="268" t="s">
        <v>201</v>
      </c>
      <c r="G867" s="266"/>
      <c r="H867" s="269">
        <v>19.813000000000002</v>
      </c>
      <c r="I867" s="270"/>
      <c r="J867" s="266"/>
      <c r="K867" s="266"/>
      <c r="L867" s="271"/>
      <c r="M867" s="272"/>
      <c r="N867" s="273"/>
      <c r="O867" s="273"/>
      <c r="P867" s="273"/>
      <c r="Q867" s="273"/>
      <c r="R867" s="273"/>
      <c r="S867" s="273"/>
      <c r="T867" s="274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75" t="s">
        <v>147</v>
      </c>
      <c r="AU867" s="275" t="s">
        <v>83</v>
      </c>
      <c r="AV867" s="15" t="s">
        <v>145</v>
      </c>
      <c r="AW867" s="15" t="s">
        <v>35</v>
      </c>
      <c r="AX867" s="15" t="s">
        <v>81</v>
      </c>
      <c r="AY867" s="275" t="s">
        <v>137</v>
      </c>
    </row>
    <row r="868" s="2" customFormat="1" ht="21.75" customHeight="1">
      <c r="A868" s="40"/>
      <c r="B868" s="41"/>
      <c r="C868" s="220" t="s">
        <v>811</v>
      </c>
      <c r="D868" s="220" t="s">
        <v>140</v>
      </c>
      <c r="E868" s="221" t="s">
        <v>812</v>
      </c>
      <c r="F868" s="222" t="s">
        <v>813</v>
      </c>
      <c r="G868" s="223" t="s">
        <v>164</v>
      </c>
      <c r="H868" s="224">
        <v>0.16800000000000001</v>
      </c>
      <c r="I868" s="225"/>
      <c r="J868" s="226">
        <f>ROUND(I868*H868,2)</f>
        <v>0</v>
      </c>
      <c r="K868" s="222" t="s">
        <v>144</v>
      </c>
      <c r="L868" s="46"/>
      <c r="M868" s="227" t="s">
        <v>19</v>
      </c>
      <c r="N868" s="228" t="s">
        <v>44</v>
      </c>
      <c r="O868" s="86"/>
      <c r="P868" s="229">
        <f>O868*H868</f>
        <v>0</v>
      </c>
      <c r="Q868" s="229">
        <v>0.50375000000000003</v>
      </c>
      <c r="R868" s="229">
        <f>Q868*H868</f>
        <v>0.084630000000000011</v>
      </c>
      <c r="S868" s="229">
        <v>1.95</v>
      </c>
      <c r="T868" s="230">
        <f>S868*H868</f>
        <v>0.3276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31" t="s">
        <v>145</v>
      </c>
      <c r="AT868" s="231" t="s">
        <v>140</v>
      </c>
      <c r="AU868" s="231" t="s">
        <v>83</v>
      </c>
      <c r="AY868" s="19" t="s">
        <v>137</v>
      </c>
      <c r="BE868" s="232">
        <f>IF(N868="základní",J868,0)</f>
        <v>0</v>
      </c>
      <c r="BF868" s="232">
        <f>IF(N868="snížená",J868,0)</f>
        <v>0</v>
      </c>
      <c r="BG868" s="232">
        <f>IF(N868="zákl. přenesená",J868,0)</f>
        <v>0</v>
      </c>
      <c r="BH868" s="232">
        <f>IF(N868="sníž. přenesená",J868,0)</f>
        <v>0</v>
      </c>
      <c r="BI868" s="232">
        <f>IF(N868="nulová",J868,0)</f>
        <v>0</v>
      </c>
      <c r="BJ868" s="19" t="s">
        <v>81</v>
      </c>
      <c r="BK868" s="232">
        <f>ROUND(I868*H868,2)</f>
        <v>0</v>
      </c>
      <c r="BL868" s="19" t="s">
        <v>145</v>
      </c>
      <c r="BM868" s="231" t="s">
        <v>814</v>
      </c>
    </row>
    <row r="869" s="13" customFormat="1">
      <c r="A869" s="13"/>
      <c r="B869" s="233"/>
      <c r="C869" s="234"/>
      <c r="D869" s="235" t="s">
        <v>147</v>
      </c>
      <c r="E869" s="236" t="s">
        <v>19</v>
      </c>
      <c r="F869" s="237" t="s">
        <v>172</v>
      </c>
      <c r="G869" s="234"/>
      <c r="H869" s="236" t="s">
        <v>19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3" t="s">
        <v>147</v>
      </c>
      <c r="AU869" s="243" t="s">
        <v>83</v>
      </c>
      <c r="AV869" s="13" t="s">
        <v>81</v>
      </c>
      <c r="AW869" s="13" t="s">
        <v>35</v>
      </c>
      <c r="AX869" s="13" t="s">
        <v>73</v>
      </c>
      <c r="AY869" s="243" t="s">
        <v>137</v>
      </c>
    </row>
    <row r="870" s="13" customFormat="1">
      <c r="A870" s="13"/>
      <c r="B870" s="233"/>
      <c r="C870" s="234"/>
      <c r="D870" s="235" t="s">
        <v>147</v>
      </c>
      <c r="E870" s="236" t="s">
        <v>19</v>
      </c>
      <c r="F870" s="237" t="s">
        <v>815</v>
      </c>
      <c r="G870" s="234"/>
      <c r="H870" s="236" t="s">
        <v>19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147</v>
      </c>
      <c r="AU870" s="243" t="s">
        <v>83</v>
      </c>
      <c r="AV870" s="13" t="s">
        <v>81</v>
      </c>
      <c r="AW870" s="13" t="s">
        <v>35</v>
      </c>
      <c r="AX870" s="13" t="s">
        <v>73</v>
      </c>
      <c r="AY870" s="243" t="s">
        <v>137</v>
      </c>
    </row>
    <row r="871" s="14" customFormat="1">
      <c r="A871" s="14"/>
      <c r="B871" s="244"/>
      <c r="C871" s="245"/>
      <c r="D871" s="235" t="s">
        <v>147</v>
      </c>
      <c r="E871" s="246" t="s">
        <v>19</v>
      </c>
      <c r="F871" s="247" t="s">
        <v>816</v>
      </c>
      <c r="G871" s="245"/>
      <c r="H871" s="248">
        <v>0.16800000000000001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147</v>
      </c>
      <c r="AU871" s="254" t="s">
        <v>83</v>
      </c>
      <c r="AV871" s="14" t="s">
        <v>83</v>
      </c>
      <c r="AW871" s="14" t="s">
        <v>35</v>
      </c>
      <c r="AX871" s="14" t="s">
        <v>81</v>
      </c>
      <c r="AY871" s="254" t="s">
        <v>137</v>
      </c>
    </row>
    <row r="872" s="2" customFormat="1" ht="16.5" customHeight="1">
      <c r="A872" s="40"/>
      <c r="B872" s="41"/>
      <c r="C872" s="255" t="s">
        <v>817</v>
      </c>
      <c r="D872" s="255" t="s">
        <v>157</v>
      </c>
      <c r="E872" s="256" t="s">
        <v>818</v>
      </c>
      <c r="F872" s="257" t="s">
        <v>819</v>
      </c>
      <c r="G872" s="258" t="s">
        <v>152</v>
      </c>
      <c r="H872" s="259">
        <v>53.332999999999998</v>
      </c>
      <c r="I872" s="260"/>
      <c r="J872" s="261">
        <f>ROUND(I872*H872,2)</f>
        <v>0</v>
      </c>
      <c r="K872" s="257" t="s">
        <v>144</v>
      </c>
      <c r="L872" s="262"/>
      <c r="M872" s="263" t="s">
        <v>19</v>
      </c>
      <c r="N872" s="264" t="s">
        <v>44</v>
      </c>
      <c r="O872" s="86"/>
      <c r="P872" s="229">
        <f>O872*H872</f>
        <v>0</v>
      </c>
      <c r="Q872" s="229">
        <v>0.0041000000000000003</v>
      </c>
      <c r="R872" s="229">
        <f>Q872*H872</f>
        <v>0.21866530000000001</v>
      </c>
      <c r="S872" s="229">
        <v>0</v>
      </c>
      <c r="T872" s="230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31" t="s">
        <v>160</v>
      </c>
      <c r="AT872" s="231" t="s">
        <v>157</v>
      </c>
      <c r="AU872" s="231" t="s">
        <v>83</v>
      </c>
      <c r="AY872" s="19" t="s">
        <v>137</v>
      </c>
      <c r="BE872" s="232">
        <f>IF(N872="základní",J872,0)</f>
        <v>0</v>
      </c>
      <c r="BF872" s="232">
        <f>IF(N872="snížená",J872,0)</f>
        <v>0</v>
      </c>
      <c r="BG872" s="232">
        <f>IF(N872="zákl. přenesená",J872,0)</f>
        <v>0</v>
      </c>
      <c r="BH872" s="232">
        <f>IF(N872="sníž. přenesená",J872,0)</f>
        <v>0</v>
      </c>
      <c r="BI872" s="232">
        <f>IF(N872="nulová",J872,0)</f>
        <v>0</v>
      </c>
      <c r="BJ872" s="19" t="s">
        <v>81</v>
      </c>
      <c r="BK872" s="232">
        <f>ROUND(I872*H872,2)</f>
        <v>0</v>
      </c>
      <c r="BL872" s="19" t="s">
        <v>145</v>
      </c>
      <c r="BM872" s="231" t="s">
        <v>820</v>
      </c>
    </row>
    <row r="873" s="14" customFormat="1">
      <c r="A873" s="14"/>
      <c r="B873" s="244"/>
      <c r="C873" s="245"/>
      <c r="D873" s="235" t="s">
        <v>147</v>
      </c>
      <c r="E873" s="246" t="s">
        <v>19</v>
      </c>
      <c r="F873" s="247" t="s">
        <v>821</v>
      </c>
      <c r="G873" s="245"/>
      <c r="H873" s="248">
        <v>53.332999999999998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147</v>
      </c>
      <c r="AU873" s="254" t="s">
        <v>83</v>
      </c>
      <c r="AV873" s="14" t="s">
        <v>83</v>
      </c>
      <c r="AW873" s="14" t="s">
        <v>35</v>
      </c>
      <c r="AX873" s="14" t="s">
        <v>81</v>
      </c>
      <c r="AY873" s="254" t="s">
        <v>137</v>
      </c>
    </row>
    <row r="874" s="2" customFormat="1" ht="21.75" customHeight="1">
      <c r="A874" s="40"/>
      <c r="B874" s="41"/>
      <c r="C874" s="220" t="s">
        <v>822</v>
      </c>
      <c r="D874" s="220" t="s">
        <v>140</v>
      </c>
      <c r="E874" s="221" t="s">
        <v>823</v>
      </c>
      <c r="F874" s="222" t="s">
        <v>824</v>
      </c>
      <c r="G874" s="223" t="s">
        <v>143</v>
      </c>
      <c r="H874" s="224">
        <v>19.812999999999999</v>
      </c>
      <c r="I874" s="225"/>
      <c r="J874" s="226">
        <f>ROUND(I874*H874,2)</f>
        <v>0</v>
      </c>
      <c r="K874" s="222" t="s">
        <v>144</v>
      </c>
      <c r="L874" s="46"/>
      <c r="M874" s="227" t="s">
        <v>19</v>
      </c>
      <c r="N874" s="228" t="s">
        <v>44</v>
      </c>
      <c r="O874" s="86"/>
      <c r="P874" s="229">
        <f>O874*H874</f>
        <v>0</v>
      </c>
      <c r="Q874" s="229">
        <v>0.019429999999999999</v>
      </c>
      <c r="R874" s="229">
        <f>Q874*H874</f>
        <v>0.38496658999999994</v>
      </c>
      <c r="S874" s="229">
        <v>0</v>
      </c>
      <c r="T874" s="230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31" t="s">
        <v>145</v>
      </c>
      <c r="AT874" s="231" t="s">
        <v>140</v>
      </c>
      <c r="AU874" s="231" t="s">
        <v>83</v>
      </c>
      <c r="AY874" s="19" t="s">
        <v>137</v>
      </c>
      <c r="BE874" s="232">
        <f>IF(N874="základní",J874,0)</f>
        <v>0</v>
      </c>
      <c r="BF874" s="232">
        <f>IF(N874="snížená",J874,0)</f>
        <v>0</v>
      </c>
      <c r="BG874" s="232">
        <f>IF(N874="zákl. přenesená",J874,0)</f>
        <v>0</v>
      </c>
      <c r="BH874" s="232">
        <f>IF(N874="sníž. přenesená",J874,0)</f>
        <v>0</v>
      </c>
      <c r="BI874" s="232">
        <f>IF(N874="nulová",J874,0)</f>
        <v>0</v>
      </c>
      <c r="BJ874" s="19" t="s">
        <v>81</v>
      </c>
      <c r="BK874" s="232">
        <f>ROUND(I874*H874,2)</f>
        <v>0</v>
      </c>
      <c r="BL874" s="19" t="s">
        <v>145</v>
      </c>
      <c r="BM874" s="231" t="s">
        <v>825</v>
      </c>
    </row>
    <row r="875" s="13" customFormat="1">
      <c r="A875" s="13"/>
      <c r="B875" s="233"/>
      <c r="C875" s="234"/>
      <c r="D875" s="235" t="s">
        <v>147</v>
      </c>
      <c r="E875" s="236" t="s">
        <v>19</v>
      </c>
      <c r="F875" s="237" t="s">
        <v>375</v>
      </c>
      <c r="G875" s="234"/>
      <c r="H875" s="236" t="s">
        <v>19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147</v>
      </c>
      <c r="AU875" s="243" t="s">
        <v>83</v>
      </c>
      <c r="AV875" s="13" t="s">
        <v>81</v>
      </c>
      <c r="AW875" s="13" t="s">
        <v>35</v>
      </c>
      <c r="AX875" s="13" t="s">
        <v>73</v>
      </c>
      <c r="AY875" s="243" t="s">
        <v>137</v>
      </c>
    </row>
    <row r="876" s="13" customFormat="1">
      <c r="A876" s="13"/>
      <c r="B876" s="233"/>
      <c r="C876" s="234"/>
      <c r="D876" s="235" t="s">
        <v>147</v>
      </c>
      <c r="E876" s="236" t="s">
        <v>19</v>
      </c>
      <c r="F876" s="237" t="s">
        <v>801</v>
      </c>
      <c r="G876" s="234"/>
      <c r="H876" s="236" t="s">
        <v>19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147</v>
      </c>
      <c r="AU876" s="243" t="s">
        <v>83</v>
      </c>
      <c r="AV876" s="13" t="s">
        <v>81</v>
      </c>
      <c r="AW876" s="13" t="s">
        <v>35</v>
      </c>
      <c r="AX876" s="13" t="s">
        <v>73</v>
      </c>
      <c r="AY876" s="243" t="s">
        <v>137</v>
      </c>
    </row>
    <row r="877" s="14" customFormat="1">
      <c r="A877" s="14"/>
      <c r="B877" s="244"/>
      <c r="C877" s="245"/>
      <c r="D877" s="235" t="s">
        <v>147</v>
      </c>
      <c r="E877" s="246" t="s">
        <v>19</v>
      </c>
      <c r="F877" s="247" t="s">
        <v>376</v>
      </c>
      <c r="G877" s="245"/>
      <c r="H877" s="248">
        <v>8.1359999999999992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147</v>
      </c>
      <c r="AU877" s="254" t="s">
        <v>83</v>
      </c>
      <c r="AV877" s="14" t="s">
        <v>83</v>
      </c>
      <c r="AW877" s="14" t="s">
        <v>35</v>
      </c>
      <c r="AX877" s="14" t="s">
        <v>73</v>
      </c>
      <c r="AY877" s="254" t="s">
        <v>137</v>
      </c>
    </row>
    <row r="878" s="13" customFormat="1">
      <c r="A878" s="13"/>
      <c r="B878" s="233"/>
      <c r="C878" s="234"/>
      <c r="D878" s="235" t="s">
        <v>147</v>
      </c>
      <c r="E878" s="236" t="s">
        <v>19</v>
      </c>
      <c r="F878" s="237" t="s">
        <v>357</v>
      </c>
      <c r="G878" s="234"/>
      <c r="H878" s="236" t="s">
        <v>19</v>
      </c>
      <c r="I878" s="238"/>
      <c r="J878" s="234"/>
      <c r="K878" s="234"/>
      <c r="L878" s="239"/>
      <c r="M878" s="240"/>
      <c r="N878" s="241"/>
      <c r="O878" s="241"/>
      <c r="P878" s="241"/>
      <c r="Q878" s="241"/>
      <c r="R878" s="241"/>
      <c r="S878" s="241"/>
      <c r="T878" s="24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3" t="s">
        <v>147</v>
      </c>
      <c r="AU878" s="243" t="s">
        <v>83</v>
      </c>
      <c r="AV878" s="13" t="s">
        <v>81</v>
      </c>
      <c r="AW878" s="13" t="s">
        <v>35</v>
      </c>
      <c r="AX878" s="13" t="s">
        <v>73</v>
      </c>
      <c r="AY878" s="243" t="s">
        <v>137</v>
      </c>
    </row>
    <row r="879" s="13" customFormat="1">
      <c r="A879" s="13"/>
      <c r="B879" s="233"/>
      <c r="C879" s="234"/>
      <c r="D879" s="235" t="s">
        <v>147</v>
      </c>
      <c r="E879" s="236" t="s">
        <v>19</v>
      </c>
      <c r="F879" s="237" t="s">
        <v>802</v>
      </c>
      <c r="G879" s="234"/>
      <c r="H879" s="236" t="s">
        <v>19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147</v>
      </c>
      <c r="AU879" s="243" t="s">
        <v>83</v>
      </c>
      <c r="AV879" s="13" t="s">
        <v>81</v>
      </c>
      <c r="AW879" s="13" t="s">
        <v>35</v>
      </c>
      <c r="AX879" s="13" t="s">
        <v>73</v>
      </c>
      <c r="AY879" s="243" t="s">
        <v>137</v>
      </c>
    </row>
    <row r="880" s="13" customFormat="1">
      <c r="A880" s="13"/>
      <c r="B880" s="233"/>
      <c r="C880" s="234"/>
      <c r="D880" s="235" t="s">
        <v>147</v>
      </c>
      <c r="E880" s="236" t="s">
        <v>19</v>
      </c>
      <c r="F880" s="237" t="s">
        <v>358</v>
      </c>
      <c r="G880" s="234"/>
      <c r="H880" s="236" t="s">
        <v>19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147</v>
      </c>
      <c r="AU880" s="243" t="s">
        <v>83</v>
      </c>
      <c r="AV880" s="13" t="s">
        <v>81</v>
      </c>
      <c r="AW880" s="13" t="s">
        <v>35</v>
      </c>
      <c r="AX880" s="13" t="s">
        <v>73</v>
      </c>
      <c r="AY880" s="243" t="s">
        <v>137</v>
      </c>
    </row>
    <row r="881" s="14" customFormat="1">
      <c r="A881" s="14"/>
      <c r="B881" s="244"/>
      <c r="C881" s="245"/>
      <c r="D881" s="235" t="s">
        <v>147</v>
      </c>
      <c r="E881" s="246" t="s">
        <v>19</v>
      </c>
      <c r="F881" s="247" t="s">
        <v>803</v>
      </c>
      <c r="G881" s="245"/>
      <c r="H881" s="248">
        <v>1.55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147</v>
      </c>
      <c r="AU881" s="254" t="s">
        <v>83</v>
      </c>
      <c r="AV881" s="14" t="s">
        <v>83</v>
      </c>
      <c r="AW881" s="14" t="s">
        <v>35</v>
      </c>
      <c r="AX881" s="14" t="s">
        <v>73</v>
      </c>
      <c r="AY881" s="254" t="s">
        <v>137</v>
      </c>
    </row>
    <row r="882" s="14" customFormat="1">
      <c r="A882" s="14"/>
      <c r="B882" s="244"/>
      <c r="C882" s="245"/>
      <c r="D882" s="235" t="s">
        <v>147</v>
      </c>
      <c r="E882" s="246" t="s">
        <v>19</v>
      </c>
      <c r="F882" s="247" t="s">
        <v>804</v>
      </c>
      <c r="G882" s="245"/>
      <c r="H882" s="248">
        <v>1.05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147</v>
      </c>
      <c r="AU882" s="254" t="s">
        <v>83</v>
      </c>
      <c r="AV882" s="14" t="s">
        <v>83</v>
      </c>
      <c r="AW882" s="14" t="s">
        <v>35</v>
      </c>
      <c r="AX882" s="14" t="s">
        <v>73</v>
      </c>
      <c r="AY882" s="254" t="s">
        <v>137</v>
      </c>
    </row>
    <row r="883" s="14" customFormat="1">
      <c r="A883" s="14"/>
      <c r="B883" s="244"/>
      <c r="C883" s="245"/>
      <c r="D883" s="235" t="s">
        <v>147</v>
      </c>
      <c r="E883" s="246" t="s">
        <v>19</v>
      </c>
      <c r="F883" s="247" t="s">
        <v>805</v>
      </c>
      <c r="G883" s="245"/>
      <c r="H883" s="248">
        <v>0.246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4" t="s">
        <v>147</v>
      </c>
      <c r="AU883" s="254" t="s">
        <v>83</v>
      </c>
      <c r="AV883" s="14" t="s">
        <v>83</v>
      </c>
      <c r="AW883" s="14" t="s">
        <v>35</v>
      </c>
      <c r="AX883" s="14" t="s">
        <v>73</v>
      </c>
      <c r="AY883" s="254" t="s">
        <v>137</v>
      </c>
    </row>
    <row r="884" s="14" customFormat="1">
      <c r="A884" s="14"/>
      <c r="B884" s="244"/>
      <c r="C884" s="245"/>
      <c r="D884" s="235" t="s">
        <v>147</v>
      </c>
      <c r="E884" s="246" t="s">
        <v>19</v>
      </c>
      <c r="F884" s="247" t="s">
        <v>806</v>
      </c>
      <c r="G884" s="245"/>
      <c r="H884" s="248">
        <v>0.14000000000000001</v>
      </c>
      <c r="I884" s="249"/>
      <c r="J884" s="245"/>
      <c r="K884" s="245"/>
      <c r="L884" s="250"/>
      <c r="M884" s="251"/>
      <c r="N884" s="252"/>
      <c r="O884" s="252"/>
      <c r="P884" s="252"/>
      <c r="Q884" s="252"/>
      <c r="R884" s="252"/>
      <c r="S884" s="252"/>
      <c r="T884" s="25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4" t="s">
        <v>147</v>
      </c>
      <c r="AU884" s="254" t="s">
        <v>83</v>
      </c>
      <c r="AV884" s="14" t="s">
        <v>83</v>
      </c>
      <c r="AW884" s="14" t="s">
        <v>35</v>
      </c>
      <c r="AX884" s="14" t="s">
        <v>73</v>
      </c>
      <c r="AY884" s="254" t="s">
        <v>137</v>
      </c>
    </row>
    <row r="885" s="13" customFormat="1">
      <c r="A885" s="13"/>
      <c r="B885" s="233"/>
      <c r="C885" s="234"/>
      <c r="D885" s="235" t="s">
        <v>147</v>
      </c>
      <c r="E885" s="236" t="s">
        <v>19</v>
      </c>
      <c r="F885" s="237" t="s">
        <v>363</v>
      </c>
      <c r="G885" s="234"/>
      <c r="H885" s="236" t="s">
        <v>19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147</v>
      </c>
      <c r="AU885" s="243" t="s">
        <v>83</v>
      </c>
      <c r="AV885" s="13" t="s">
        <v>81</v>
      </c>
      <c r="AW885" s="13" t="s">
        <v>35</v>
      </c>
      <c r="AX885" s="13" t="s">
        <v>73</v>
      </c>
      <c r="AY885" s="243" t="s">
        <v>137</v>
      </c>
    </row>
    <row r="886" s="14" customFormat="1">
      <c r="A886" s="14"/>
      <c r="B886" s="244"/>
      <c r="C886" s="245"/>
      <c r="D886" s="235" t="s">
        <v>147</v>
      </c>
      <c r="E886" s="246" t="s">
        <v>19</v>
      </c>
      <c r="F886" s="247" t="s">
        <v>807</v>
      </c>
      <c r="G886" s="245"/>
      <c r="H886" s="248">
        <v>6.2779999999999996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147</v>
      </c>
      <c r="AU886" s="254" t="s">
        <v>83</v>
      </c>
      <c r="AV886" s="14" t="s">
        <v>83</v>
      </c>
      <c r="AW886" s="14" t="s">
        <v>35</v>
      </c>
      <c r="AX886" s="14" t="s">
        <v>73</v>
      </c>
      <c r="AY886" s="254" t="s">
        <v>137</v>
      </c>
    </row>
    <row r="887" s="14" customFormat="1">
      <c r="A887" s="14"/>
      <c r="B887" s="244"/>
      <c r="C887" s="245"/>
      <c r="D887" s="235" t="s">
        <v>147</v>
      </c>
      <c r="E887" s="246" t="s">
        <v>19</v>
      </c>
      <c r="F887" s="247" t="s">
        <v>808</v>
      </c>
      <c r="G887" s="245"/>
      <c r="H887" s="248">
        <v>-0.432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147</v>
      </c>
      <c r="AU887" s="254" t="s">
        <v>83</v>
      </c>
      <c r="AV887" s="14" t="s">
        <v>83</v>
      </c>
      <c r="AW887" s="14" t="s">
        <v>35</v>
      </c>
      <c r="AX887" s="14" t="s">
        <v>73</v>
      </c>
      <c r="AY887" s="254" t="s">
        <v>137</v>
      </c>
    </row>
    <row r="888" s="14" customFormat="1">
      <c r="A888" s="14"/>
      <c r="B888" s="244"/>
      <c r="C888" s="245"/>
      <c r="D888" s="235" t="s">
        <v>147</v>
      </c>
      <c r="E888" s="246" t="s">
        <v>19</v>
      </c>
      <c r="F888" s="247" t="s">
        <v>809</v>
      </c>
      <c r="G888" s="245"/>
      <c r="H888" s="248">
        <v>0.151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4" t="s">
        <v>147</v>
      </c>
      <c r="AU888" s="254" t="s">
        <v>83</v>
      </c>
      <c r="AV888" s="14" t="s">
        <v>83</v>
      </c>
      <c r="AW888" s="14" t="s">
        <v>35</v>
      </c>
      <c r="AX888" s="14" t="s">
        <v>73</v>
      </c>
      <c r="AY888" s="254" t="s">
        <v>137</v>
      </c>
    </row>
    <row r="889" s="14" customFormat="1">
      <c r="A889" s="14"/>
      <c r="B889" s="244"/>
      <c r="C889" s="245"/>
      <c r="D889" s="235" t="s">
        <v>147</v>
      </c>
      <c r="E889" s="246" t="s">
        <v>19</v>
      </c>
      <c r="F889" s="247" t="s">
        <v>810</v>
      </c>
      <c r="G889" s="245"/>
      <c r="H889" s="248">
        <v>-1.1759999999999999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147</v>
      </c>
      <c r="AU889" s="254" t="s">
        <v>83</v>
      </c>
      <c r="AV889" s="14" t="s">
        <v>83</v>
      </c>
      <c r="AW889" s="14" t="s">
        <v>35</v>
      </c>
      <c r="AX889" s="14" t="s">
        <v>73</v>
      </c>
      <c r="AY889" s="254" t="s">
        <v>137</v>
      </c>
    </row>
    <row r="890" s="13" customFormat="1">
      <c r="A890" s="13"/>
      <c r="B890" s="233"/>
      <c r="C890" s="234"/>
      <c r="D890" s="235" t="s">
        <v>147</v>
      </c>
      <c r="E890" s="236" t="s">
        <v>19</v>
      </c>
      <c r="F890" s="237" t="s">
        <v>367</v>
      </c>
      <c r="G890" s="234"/>
      <c r="H890" s="236" t="s">
        <v>19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147</v>
      </c>
      <c r="AU890" s="243" t="s">
        <v>83</v>
      </c>
      <c r="AV890" s="13" t="s">
        <v>81</v>
      </c>
      <c r="AW890" s="13" t="s">
        <v>35</v>
      </c>
      <c r="AX890" s="13" t="s">
        <v>73</v>
      </c>
      <c r="AY890" s="243" t="s">
        <v>137</v>
      </c>
    </row>
    <row r="891" s="13" customFormat="1">
      <c r="A891" s="13"/>
      <c r="B891" s="233"/>
      <c r="C891" s="234"/>
      <c r="D891" s="235" t="s">
        <v>147</v>
      </c>
      <c r="E891" s="236" t="s">
        <v>19</v>
      </c>
      <c r="F891" s="237" t="s">
        <v>801</v>
      </c>
      <c r="G891" s="234"/>
      <c r="H891" s="236" t="s">
        <v>19</v>
      </c>
      <c r="I891" s="238"/>
      <c r="J891" s="234"/>
      <c r="K891" s="234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147</v>
      </c>
      <c r="AU891" s="243" t="s">
        <v>83</v>
      </c>
      <c r="AV891" s="13" t="s">
        <v>81</v>
      </c>
      <c r="AW891" s="13" t="s">
        <v>35</v>
      </c>
      <c r="AX891" s="13" t="s">
        <v>73</v>
      </c>
      <c r="AY891" s="243" t="s">
        <v>137</v>
      </c>
    </row>
    <row r="892" s="14" customFormat="1">
      <c r="A892" s="14"/>
      <c r="B892" s="244"/>
      <c r="C892" s="245"/>
      <c r="D892" s="235" t="s">
        <v>147</v>
      </c>
      <c r="E892" s="246" t="s">
        <v>19</v>
      </c>
      <c r="F892" s="247" t="s">
        <v>368</v>
      </c>
      <c r="G892" s="245"/>
      <c r="H892" s="248">
        <v>3.8700000000000001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147</v>
      </c>
      <c r="AU892" s="254" t="s">
        <v>83</v>
      </c>
      <c r="AV892" s="14" t="s">
        <v>83</v>
      </c>
      <c r="AW892" s="14" t="s">
        <v>35</v>
      </c>
      <c r="AX892" s="14" t="s">
        <v>73</v>
      </c>
      <c r="AY892" s="254" t="s">
        <v>137</v>
      </c>
    </row>
    <row r="893" s="15" customFormat="1">
      <c r="A893" s="15"/>
      <c r="B893" s="265"/>
      <c r="C893" s="266"/>
      <c r="D893" s="235" t="s">
        <v>147</v>
      </c>
      <c r="E893" s="267" t="s">
        <v>19</v>
      </c>
      <c r="F893" s="268" t="s">
        <v>201</v>
      </c>
      <c r="G893" s="266"/>
      <c r="H893" s="269">
        <v>19.813000000000002</v>
      </c>
      <c r="I893" s="270"/>
      <c r="J893" s="266"/>
      <c r="K893" s="266"/>
      <c r="L893" s="271"/>
      <c r="M893" s="272"/>
      <c r="N893" s="273"/>
      <c r="O893" s="273"/>
      <c r="P893" s="273"/>
      <c r="Q893" s="273"/>
      <c r="R893" s="273"/>
      <c r="S893" s="273"/>
      <c r="T893" s="274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75" t="s">
        <v>147</v>
      </c>
      <c r="AU893" s="275" t="s">
        <v>83</v>
      </c>
      <c r="AV893" s="15" t="s">
        <v>145</v>
      </c>
      <c r="AW893" s="15" t="s">
        <v>35</v>
      </c>
      <c r="AX893" s="15" t="s">
        <v>81</v>
      </c>
      <c r="AY893" s="275" t="s">
        <v>137</v>
      </c>
    </row>
    <row r="894" s="2" customFormat="1" ht="33" customHeight="1">
      <c r="A894" s="40"/>
      <c r="B894" s="41"/>
      <c r="C894" s="220" t="s">
        <v>826</v>
      </c>
      <c r="D894" s="220" t="s">
        <v>140</v>
      </c>
      <c r="E894" s="221" t="s">
        <v>827</v>
      </c>
      <c r="F894" s="222" t="s">
        <v>828</v>
      </c>
      <c r="G894" s="223" t="s">
        <v>212</v>
      </c>
      <c r="H894" s="224">
        <v>16.149999999999999</v>
      </c>
      <c r="I894" s="225"/>
      <c r="J894" s="226">
        <f>ROUND(I894*H894,2)</f>
        <v>0</v>
      </c>
      <c r="K894" s="222" t="s">
        <v>144</v>
      </c>
      <c r="L894" s="46"/>
      <c r="M894" s="227" t="s">
        <v>19</v>
      </c>
      <c r="N894" s="228" t="s">
        <v>44</v>
      </c>
      <c r="O894" s="86"/>
      <c r="P894" s="229">
        <f>O894*H894</f>
        <v>0</v>
      </c>
      <c r="Q894" s="229">
        <v>0.00024000000000000001</v>
      </c>
      <c r="R894" s="229">
        <f>Q894*H894</f>
        <v>0.0038759999999999997</v>
      </c>
      <c r="S894" s="229">
        <v>0</v>
      </c>
      <c r="T894" s="230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31" t="s">
        <v>145</v>
      </c>
      <c r="AT894" s="231" t="s">
        <v>140</v>
      </c>
      <c r="AU894" s="231" t="s">
        <v>83</v>
      </c>
      <c r="AY894" s="19" t="s">
        <v>137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19" t="s">
        <v>81</v>
      </c>
      <c r="BK894" s="232">
        <f>ROUND(I894*H894,2)</f>
        <v>0</v>
      </c>
      <c r="BL894" s="19" t="s">
        <v>145</v>
      </c>
      <c r="BM894" s="231" t="s">
        <v>829</v>
      </c>
    </row>
    <row r="895" s="13" customFormat="1">
      <c r="A895" s="13"/>
      <c r="B895" s="233"/>
      <c r="C895" s="234"/>
      <c r="D895" s="235" t="s">
        <v>147</v>
      </c>
      <c r="E895" s="236" t="s">
        <v>19</v>
      </c>
      <c r="F895" s="237" t="s">
        <v>830</v>
      </c>
      <c r="G895" s="234"/>
      <c r="H895" s="236" t="s">
        <v>19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147</v>
      </c>
      <c r="AU895" s="243" t="s">
        <v>83</v>
      </c>
      <c r="AV895" s="13" t="s">
        <v>81</v>
      </c>
      <c r="AW895" s="13" t="s">
        <v>35</v>
      </c>
      <c r="AX895" s="13" t="s">
        <v>73</v>
      </c>
      <c r="AY895" s="243" t="s">
        <v>137</v>
      </c>
    </row>
    <row r="896" s="14" customFormat="1">
      <c r="A896" s="14"/>
      <c r="B896" s="244"/>
      <c r="C896" s="245"/>
      <c r="D896" s="235" t="s">
        <v>147</v>
      </c>
      <c r="E896" s="246" t="s">
        <v>19</v>
      </c>
      <c r="F896" s="247" t="s">
        <v>831</v>
      </c>
      <c r="G896" s="245"/>
      <c r="H896" s="248">
        <v>16.149999999999999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147</v>
      </c>
      <c r="AU896" s="254" t="s">
        <v>83</v>
      </c>
      <c r="AV896" s="14" t="s">
        <v>83</v>
      </c>
      <c r="AW896" s="14" t="s">
        <v>35</v>
      </c>
      <c r="AX896" s="14" t="s">
        <v>81</v>
      </c>
      <c r="AY896" s="254" t="s">
        <v>137</v>
      </c>
    </row>
    <row r="897" s="2" customFormat="1" ht="21.75" customHeight="1">
      <c r="A897" s="40"/>
      <c r="B897" s="41"/>
      <c r="C897" s="255" t="s">
        <v>832</v>
      </c>
      <c r="D897" s="255" t="s">
        <v>157</v>
      </c>
      <c r="E897" s="256" t="s">
        <v>833</v>
      </c>
      <c r="F897" s="257" t="s">
        <v>834</v>
      </c>
      <c r="G897" s="258" t="s">
        <v>170</v>
      </c>
      <c r="H897" s="259">
        <v>0.024</v>
      </c>
      <c r="I897" s="260"/>
      <c r="J897" s="261">
        <f>ROUND(I897*H897,2)</f>
        <v>0</v>
      </c>
      <c r="K897" s="257" t="s">
        <v>144</v>
      </c>
      <c r="L897" s="262"/>
      <c r="M897" s="263" t="s">
        <v>19</v>
      </c>
      <c r="N897" s="264" t="s">
        <v>44</v>
      </c>
      <c r="O897" s="86"/>
      <c r="P897" s="229">
        <f>O897*H897</f>
        <v>0</v>
      </c>
      <c r="Q897" s="229">
        <v>1</v>
      </c>
      <c r="R897" s="229">
        <f>Q897*H897</f>
        <v>0.024</v>
      </c>
      <c r="S897" s="229">
        <v>0</v>
      </c>
      <c r="T897" s="230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31" t="s">
        <v>160</v>
      </c>
      <c r="AT897" s="231" t="s">
        <v>157</v>
      </c>
      <c r="AU897" s="231" t="s">
        <v>83</v>
      </c>
      <c r="AY897" s="19" t="s">
        <v>137</v>
      </c>
      <c r="BE897" s="232">
        <f>IF(N897="základní",J897,0)</f>
        <v>0</v>
      </c>
      <c r="BF897" s="232">
        <f>IF(N897="snížená",J897,0)</f>
        <v>0</v>
      </c>
      <c r="BG897" s="232">
        <f>IF(N897="zákl. přenesená",J897,0)</f>
        <v>0</v>
      </c>
      <c r="BH897" s="232">
        <f>IF(N897="sníž. přenesená",J897,0)</f>
        <v>0</v>
      </c>
      <c r="BI897" s="232">
        <f>IF(N897="nulová",J897,0)</f>
        <v>0</v>
      </c>
      <c r="BJ897" s="19" t="s">
        <v>81</v>
      </c>
      <c r="BK897" s="232">
        <f>ROUND(I897*H897,2)</f>
        <v>0</v>
      </c>
      <c r="BL897" s="19" t="s">
        <v>145</v>
      </c>
      <c r="BM897" s="231" t="s">
        <v>835</v>
      </c>
    </row>
    <row r="898" s="13" customFormat="1">
      <c r="A898" s="13"/>
      <c r="B898" s="233"/>
      <c r="C898" s="234"/>
      <c r="D898" s="235" t="s">
        <v>147</v>
      </c>
      <c r="E898" s="236" t="s">
        <v>19</v>
      </c>
      <c r="F898" s="237" t="s">
        <v>836</v>
      </c>
      <c r="G898" s="234"/>
      <c r="H898" s="236" t="s">
        <v>19</v>
      </c>
      <c r="I898" s="238"/>
      <c r="J898" s="234"/>
      <c r="K898" s="234"/>
      <c r="L898" s="239"/>
      <c r="M898" s="240"/>
      <c r="N898" s="241"/>
      <c r="O898" s="241"/>
      <c r="P898" s="241"/>
      <c r="Q898" s="241"/>
      <c r="R898" s="241"/>
      <c r="S898" s="241"/>
      <c r="T898" s="24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3" t="s">
        <v>147</v>
      </c>
      <c r="AU898" s="243" t="s">
        <v>83</v>
      </c>
      <c r="AV898" s="13" t="s">
        <v>81</v>
      </c>
      <c r="AW898" s="13" t="s">
        <v>35</v>
      </c>
      <c r="AX898" s="13" t="s">
        <v>73</v>
      </c>
      <c r="AY898" s="243" t="s">
        <v>137</v>
      </c>
    </row>
    <row r="899" s="14" customFormat="1">
      <c r="A899" s="14"/>
      <c r="B899" s="244"/>
      <c r="C899" s="245"/>
      <c r="D899" s="235" t="s">
        <v>147</v>
      </c>
      <c r="E899" s="246" t="s">
        <v>19</v>
      </c>
      <c r="F899" s="247" t="s">
        <v>837</v>
      </c>
      <c r="G899" s="245"/>
      <c r="H899" s="248">
        <v>0.024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147</v>
      </c>
      <c r="AU899" s="254" t="s">
        <v>83</v>
      </c>
      <c r="AV899" s="14" t="s">
        <v>83</v>
      </c>
      <c r="AW899" s="14" t="s">
        <v>35</v>
      </c>
      <c r="AX899" s="14" t="s">
        <v>81</v>
      </c>
      <c r="AY899" s="254" t="s">
        <v>137</v>
      </c>
    </row>
    <row r="900" s="2" customFormat="1" ht="21.75" customHeight="1">
      <c r="A900" s="40"/>
      <c r="B900" s="41"/>
      <c r="C900" s="220" t="s">
        <v>838</v>
      </c>
      <c r="D900" s="220" t="s">
        <v>140</v>
      </c>
      <c r="E900" s="221" t="s">
        <v>839</v>
      </c>
      <c r="F900" s="222" t="s">
        <v>840</v>
      </c>
      <c r="G900" s="223" t="s">
        <v>152</v>
      </c>
      <c r="H900" s="224">
        <v>1</v>
      </c>
      <c r="I900" s="225"/>
      <c r="J900" s="226">
        <f>ROUND(I900*H900,2)</f>
        <v>0</v>
      </c>
      <c r="K900" s="222" t="s">
        <v>390</v>
      </c>
      <c r="L900" s="46"/>
      <c r="M900" s="227" t="s">
        <v>19</v>
      </c>
      <c r="N900" s="228" t="s">
        <v>44</v>
      </c>
      <c r="O900" s="86"/>
      <c r="P900" s="229">
        <f>O900*H900</f>
        <v>0</v>
      </c>
      <c r="Q900" s="229">
        <v>0</v>
      </c>
      <c r="R900" s="229">
        <f>Q900*H900</f>
        <v>0</v>
      </c>
      <c r="S900" s="229">
        <v>0</v>
      </c>
      <c r="T900" s="230">
        <f>S900*H900</f>
        <v>0</v>
      </c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R900" s="231" t="s">
        <v>145</v>
      </c>
      <c r="AT900" s="231" t="s">
        <v>140</v>
      </c>
      <c r="AU900" s="231" t="s">
        <v>83</v>
      </c>
      <c r="AY900" s="19" t="s">
        <v>137</v>
      </c>
      <c r="BE900" s="232">
        <f>IF(N900="základní",J900,0)</f>
        <v>0</v>
      </c>
      <c r="BF900" s="232">
        <f>IF(N900="snížená",J900,0)</f>
        <v>0</v>
      </c>
      <c r="BG900" s="232">
        <f>IF(N900="zákl. přenesená",J900,0)</f>
        <v>0</v>
      </c>
      <c r="BH900" s="232">
        <f>IF(N900="sníž. přenesená",J900,0)</f>
        <v>0</v>
      </c>
      <c r="BI900" s="232">
        <f>IF(N900="nulová",J900,0)</f>
        <v>0</v>
      </c>
      <c r="BJ900" s="19" t="s">
        <v>81</v>
      </c>
      <c r="BK900" s="232">
        <f>ROUND(I900*H900,2)</f>
        <v>0</v>
      </c>
      <c r="BL900" s="19" t="s">
        <v>145</v>
      </c>
      <c r="BM900" s="231" t="s">
        <v>841</v>
      </c>
    </row>
    <row r="901" s="14" customFormat="1">
      <c r="A901" s="14"/>
      <c r="B901" s="244"/>
      <c r="C901" s="245"/>
      <c r="D901" s="235" t="s">
        <v>147</v>
      </c>
      <c r="E901" s="246" t="s">
        <v>19</v>
      </c>
      <c r="F901" s="247" t="s">
        <v>340</v>
      </c>
      <c r="G901" s="245"/>
      <c r="H901" s="248">
        <v>1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147</v>
      </c>
      <c r="AU901" s="254" t="s">
        <v>83</v>
      </c>
      <c r="AV901" s="14" t="s">
        <v>83</v>
      </c>
      <c r="AW901" s="14" t="s">
        <v>35</v>
      </c>
      <c r="AX901" s="14" t="s">
        <v>81</v>
      </c>
      <c r="AY901" s="254" t="s">
        <v>137</v>
      </c>
    </row>
    <row r="902" s="2" customFormat="1" ht="16.5" customHeight="1">
      <c r="A902" s="40"/>
      <c r="B902" s="41"/>
      <c r="C902" s="220" t="s">
        <v>842</v>
      </c>
      <c r="D902" s="220" t="s">
        <v>140</v>
      </c>
      <c r="E902" s="221" t="s">
        <v>843</v>
      </c>
      <c r="F902" s="222" t="s">
        <v>844</v>
      </c>
      <c r="G902" s="223" t="s">
        <v>212</v>
      </c>
      <c r="H902" s="224">
        <v>7.3499999999999996</v>
      </c>
      <c r="I902" s="225"/>
      <c r="J902" s="226">
        <f>ROUND(I902*H902,2)</f>
        <v>0</v>
      </c>
      <c r="K902" s="222" t="s">
        <v>390</v>
      </c>
      <c r="L902" s="46"/>
      <c r="M902" s="227" t="s">
        <v>19</v>
      </c>
      <c r="N902" s="228" t="s">
        <v>44</v>
      </c>
      <c r="O902" s="86"/>
      <c r="P902" s="229">
        <f>O902*H902</f>
        <v>0</v>
      </c>
      <c r="Q902" s="229">
        <v>0</v>
      </c>
      <c r="R902" s="229">
        <f>Q902*H902</f>
        <v>0</v>
      </c>
      <c r="S902" s="229">
        <v>0</v>
      </c>
      <c r="T902" s="230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31" t="s">
        <v>145</v>
      </c>
      <c r="AT902" s="231" t="s">
        <v>140</v>
      </c>
      <c r="AU902" s="231" t="s">
        <v>83</v>
      </c>
      <c r="AY902" s="19" t="s">
        <v>137</v>
      </c>
      <c r="BE902" s="232">
        <f>IF(N902="základní",J902,0)</f>
        <v>0</v>
      </c>
      <c r="BF902" s="232">
        <f>IF(N902="snížená",J902,0)</f>
        <v>0</v>
      </c>
      <c r="BG902" s="232">
        <f>IF(N902="zákl. přenesená",J902,0)</f>
        <v>0</v>
      </c>
      <c r="BH902" s="232">
        <f>IF(N902="sníž. přenesená",J902,0)</f>
        <v>0</v>
      </c>
      <c r="BI902" s="232">
        <f>IF(N902="nulová",J902,0)</f>
        <v>0</v>
      </c>
      <c r="BJ902" s="19" t="s">
        <v>81</v>
      </c>
      <c r="BK902" s="232">
        <f>ROUND(I902*H902,2)</f>
        <v>0</v>
      </c>
      <c r="BL902" s="19" t="s">
        <v>145</v>
      </c>
      <c r="BM902" s="231" t="s">
        <v>845</v>
      </c>
    </row>
    <row r="903" s="13" customFormat="1">
      <c r="A903" s="13"/>
      <c r="B903" s="233"/>
      <c r="C903" s="234"/>
      <c r="D903" s="235" t="s">
        <v>147</v>
      </c>
      <c r="E903" s="236" t="s">
        <v>19</v>
      </c>
      <c r="F903" s="237" t="s">
        <v>198</v>
      </c>
      <c r="G903" s="234"/>
      <c r="H903" s="236" t="s">
        <v>19</v>
      </c>
      <c r="I903" s="238"/>
      <c r="J903" s="234"/>
      <c r="K903" s="234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147</v>
      </c>
      <c r="AU903" s="243" t="s">
        <v>83</v>
      </c>
      <c r="AV903" s="13" t="s">
        <v>81</v>
      </c>
      <c r="AW903" s="13" t="s">
        <v>35</v>
      </c>
      <c r="AX903" s="13" t="s">
        <v>73</v>
      </c>
      <c r="AY903" s="243" t="s">
        <v>137</v>
      </c>
    </row>
    <row r="904" s="14" customFormat="1">
      <c r="A904" s="14"/>
      <c r="B904" s="244"/>
      <c r="C904" s="245"/>
      <c r="D904" s="235" t="s">
        <v>147</v>
      </c>
      <c r="E904" s="246" t="s">
        <v>19</v>
      </c>
      <c r="F904" s="247" t="s">
        <v>846</v>
      </c>
      <c r="G904" s="245"/>
      <c r="H904" s="248">
        <v>7.3499999999999996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147</v>
      </c>
      <c r="AU904" s="254" t="s">
        <v>83</v>
      </c>
      <c r="AV904" s="14" t="s">
        <v>83</v>
      </c>
      <c r="AW904" s="14" t="s">
        <v>35</v>
      </c>
      <c r="AX904" s="14" t="s">
        <v>81</v>
      </c>
      <c r="AY904" s="254" t="s">
        <v>137</v>
      </c>
    </row>
    <row r="905" s="2" customFormat="1" ht="16.5" customHeight="1">
      <c r="A905" s="40"/>
      <c r="B905" s="41"/>
      <c r="C905" s="220" t="s">
        <v>847</v>
      </c>
      <c r="D905" s="220" t="s">
        <v>140</v>
      </c>
      <c r="E905" s="221" t="s">
        <v>848</v>
      </c>
      <c r="F905" s="222" t="s">
        <v>849</v>
      </c>
      <c r="G905" s="223" t="s">
        <v>212</v>
      </c>
      <c r="H905" s="224">
        <v>27.84</v>
      </c>
      <c r="I905" s="225"/>
      <c r="J905" s="226">
        <f>ROUND(I905*H905,2)</f>
        <v>0</v>
      </c>
      <c r="K905" s="222" t="s">
        <v>390</v>
      </c>
      <c r="L905" s="46"/>
      <c r="M905" s="227" t="s">
        <v>19</v>
      </c>
      <c r="N905" s="228" t="s">
        <v>44</v>
      </c>
      <c r="O905" s="86"/>
      <c r="P905" s="229">
        <f>O905*H905</f>
        <v>0</v>
      </c>
      <c r="Q905" s="229">
        <v>0</v>
      </c>
      <c r="R905" s="229">
        <f>Q905*H905</f>
        <v>0</v>
      </c>
      <c r="S905" s="229">
        <v>0.0011000000000000001</v>
      </c>
      <c r="T905" s="230">
        <f>S905*H905</f>
        <v>0.030624000000000002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31" t="s">
        <v>145</v>
      </c>
      <c r="AT905" s="231" t="s">
        <v>140</v>
      </c>
      <c r="AU905" s="231" t="s">
        <v>83</v>
      </c>
      <c r="AY905" s="19" t="s">
        <v>137</v>
      </c>
      <c r="BE905" s="232">
        <f>IF(N905="základní",J905,0)</f>
        <v>0</v>
      </c>
      <c r="BF905" s="232">
        <f>IF(N905="snížená",J905,0)</f>
        <v>0</v>
      </c>
      <c r="BG905" s="232">
        <f>IF(N905="zákl. přenesená",J905,0)</f>
        <v>0</v>
      </c>
      <c r="BH905" s="232">
        <f>IF(N905="sníž. přenesená",J905,0)</f>
        <v>0</v>
      </c>
      <c r="BI905" s="232">
        <f>IF(N905="nulová",J905,0)</f>
        <v>0</v>
      </c>
      <c r="BJ905" s="19" t="s">
        <v>81</v>
      </c>
      <c r="BK905" s="232">
        <f>ROUND(I905*H905,2)</f>
        <v>0</v>
      </c>
      <c r="BL905" s="19" t="s">
        <v>145</v>
      </c>
      <c r="BM905" s="231" t="s">
        <v>850</v>
      </c>
    </row>
    <row r="906" s="14" customFormat="1">
      <c r="A906" s="14"/>
      <c r="B906" s="244"/>
      <c r="C906" s="245"/>
      <c r="D906" s="235" t="s">
        <v>147</v>
      </c>
      <c r="E906" s="246" t="s">
        <v>19</v>
      </c>
      <c r="F906" s="247" t="s">
        <v>851</v>
      </c>
      <c r="G906" s="245"/>
      <c r="H906" s="248">
        <v>18.18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147</v>
      </c>
      <c r="AU906" s="254" t="s">
        <v>83</v>
      </c>
      <c r="AV906" s="14" t="s">
        <v>83</v>
      </c>
      <c r="AW906" s="14" t="s">
        <v>35</v>
      </c>
      <c r="AX906" s="14" t="s">
        <v>73</v>
      </c>
      <c r="AY906" s="254" t="s">
        <v>137</v>
      </c>
    </row>
    <row r="907" s="14" customFormat="1">
      <c r="A907" s="14"/>
      <c r="B907" s="244"/>
      <c r="C907" s="245"/>
      <c r="D907" s="235" t="s">
        <v>147</v>
      </c>
      <c r="E907" s="246" t="s">
        <v>19</v>
      </c>
      <c r="F907" s="247" t="s">
        <v>852</v>
      </c>
      <c r="G907" s="245"/>
      <c r="H907" s="248">
        <v>9.6600000000000001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147</v>
      </c>
      <c r="AU907" s="254" t="s">
        <v>83</v>
      </c>
      <c r="AV907" s="14" t="s">
        <v>83</v>
      </c>
      <c r="AW907" s="14" t="s">
        <v>35</v>
      </c>
      <c r="AX907" s="14" t="s">
        <v>73</v>
      </c>
      <c r="AY907" s="254" t="s">
        <v>137</v>
      </c>
    </row>
    <row r="908" s="15" customFormat="1">
      <c r="A908" s="15"/>
      <c r="B908" s="265"/>
      <c r="C908" s="266"/>
      <c r="D908" s="235" t="s">
        <v>147</v>
      </c>
      <c r="E908" s="267" t="s">
        <v>19</v>
      </c>
      <c r="F908" s="268" t="s">
        <v>201</v>
      </c>
      <c r="G908" s="266"/>
      <c r="H908" s="269">
        <v>27.84</v>
      </c>
      <c r="I908" s="270"/>
      <c r="J908" s="266"/>
      <c r="K908" s="266"/>
      <c r="L908" s="271"/>
      <c r="M908" s="272"/>
      <c r="N908" s="273"/>
      <c r="O908" s="273"/>
      <c r="P908" s="273"/>
      <c r="Q908" s="273"/>
      <c r="R908" s="273"/>
      <c r="S908" s="273"/>
      <c r="T908" s="274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75" t="s">
        <v>147</v>
      </c>
      <c r="AU908" s="275" t="s">
        <v>83</v>
      </c>
      <c r="AV908" s="15" t="s">
        <v>145</v>
      </c>
      <c r="AW908" s="15" t="s">
        <v>35</v>
      </c>
      <c r="AX908" s="15" t="s">
        <v>81</v>
      </c>
      <c r="AY908" s="275" t="s">
        <v>137</v>
      </c>
    </row>
    <row r="909" s="12" customFormat="1" ht="22.8" customHeight="1">
      <c r="A909" s="12"/>
      <c r="B909" s="204"/>
      <c r="C909" s="205"/>
      <c r="D909" s="206" t="s">
        <v>72</v>
      </c>
      <c r="E909" s="218" t="s">
        <v>826</v>
      </c>
      <c r="F909" s="218" t="s">
        <v>853</v>
      </c>
      <c r="G909" s="205"/>
      <c r="H909" s="205"/>
      <c r="I909" s="208"/>
      <c r="J909" s="219">
        <f>BK909</f>
        <v>0</v>
      </c>
      <c r="K909" s="205"/>
      <c r="L909" s="210"/>
      <c r="M909" s="211"/>
      <c r="N909" s="212"/>
      <c r="O909" s="212"/>
      <c r="P909" s="213">
        <f>SUM(P910:P937)</f>
        <v>0</v>
      </c>
      <c r="Q909" s="212"/>
      <c r="R909" s="213">
        <f>SUM(R910:R937)</f>
        <v>0.012999999999999999</v>
      </c>
      <c r="S909" s="212"/>
      <c r="T909" s="214">
        <f>SUM(T910:T937)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5" t="s">
        <v>81</v>
      </c>
      <c r="AT909" s="216" t="s">
        <v>72</v>
      </c>
      <c r="AU909" s="216" t="s">
        <v>81</v>
      </c>
      <c r="AY909" s="215" t="s">
        <v>137</v>
      </c>
      <c r="BK909" s="217">
        <f>SUM(BK910:BK937)</f>
        <v>0</v>
      </c>
    </row>
    <row r="910" s="2" customFormat="1" ht="44.25" customHeight="1">
      <c r="A910" s="40"/>
      <c r="B910" s="41"/>
      <c r="C910" s="220" t="s">
        <v>854</v>
      </c>
      <c r="D910" s="220" t="s">
        <v>140</v>
      </c>
      <c r="E910" s="221" t="s">
        <v>855</v>
      </c>
      <c r="F910" s="222" t="s">
        <v>856</v>
      </c>
      <c r="G910" s="223" t="s">
        <v>143</v>
      </c>
      <c r="H910" s="224">
        <v>98.707999999999998</v>
      </c>
      <c r="I910" s="225"/>
      <c r="J910" s="226">
        <f>ROUND(I910*H910,2)</f>
        <v>0</v>
      </c>
      <c r="K910" s="222" t="s">
        <v>144</v>
      </c>
      <c r="L910" s="46"/>
      <c r="M910" s="227" t="s">
        <v>19</v>
      </c>
      <c r="N910" s="228" t="s">
        <v>44</v>
      </c>
      <c r="O910" s="86"/>
      <c r="P910" s="229">
        <f>O910*H910</f>
        <v>0</v>
      </c>
      <c r="Q910" s="229">
        <v>0</v>
      </c>
      <c r="R910" s="229">
        <f>Q910*H910</f>
        <v>0</v>
      </c>
      <c r="S910" s="229">
        <v>0</v>
      </c>
      <c r="T910" s="230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31" t="s">
        <v>145</v>
      </c>
      <c r="AT910" s="231" t="s">
        <v>140</v>
      </c>
      <c r="AU910" s="231" t="s">
        <v>83</v>
      </c>
      <c r="AY910" s="19" t="s">
        <v>137</v>
      </c>
      <c r="BE910" s="232">
        <f>IF(N910="základní",J910,0)</f>
        <v>0</v>
      </c>
      <c r="BF910" s="232">
        <f>IF(N910="snížená",J910,0)</f>
        <v>0</v>
      </c>
      <c r="BG910" s="232">
        <f>IF(N910="zákl. přenesená",J910,0)</f>
        <v>0</v>
      </c>
      <c r="BH910" s="232">
        <f>IF(N910="sníž. přenesená",J910,0)</f>
        <v>0</v>
      </c>
      <c r="BI910" s="232">
        <f>IF(N910="nulová",J910,0)</f>
        <v>0</v>
      </c>
      <c r="BJ910" s="19" t="s">
        <v>81</v>
      </c>
      <c r="BK910" s="232">
        <f>ROUND(I910*H910,2)</f>
        <v>0</v>
      </c>
      <c r="BL910" s="19" t="s">
        <v>145</v>
      </c>
      <c r="BM910" s="231" t="s">
        <v>857</v>
      </c>
    </row>
    <row r="911" s="13" customFormat="1">
      <c r="A911" s="13"/>
      <c r="B911" s="233"/>
      <c r="C911" s="234"/>
      <c r="D911" s="235" t="s">
        <v>147</v>
      </c>
      <c r="E911" s="236" t="s">
        <v>19</v>
      </c>
      <c r="F911" s="237" t="s">
        <v>858</v>
      </c>
      <c r="G911" s="234"/>
      <c r="H911" s="236" t="s">
        <v>19</v>
      </c>
      <c r="I911" s="238"/>
      <c r="J911" s="234"/>
      <c r="K911" s="234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147</v>
      </c>
      <c r="AU911" s="243" t="s">
        <v>83</v>
      </c>
      <c r="AV911" s="13" t="s">
        <v>81</v>
      </c>
      <c r="AW911" s="13" t="s">
        <v>35</v>
      </c>
      <c r="AX911" s="13" t="s">
        <v>73</v>
      </c>
      <c r="AY911" s="243" t="s">
        <v>137</v>
      </c>
    </row>
    <row r="912" s="14" customFormat="1">
      <c r="A912" s="14"/>
      <c r="B912" s="244"/>
      <c r="C912" s="245"/>
      <c r="D912" s="235" t="s">
        <v>147</v>
      </c>
      <c r="E912" s="246" t="s">
        <v>19</v>
      </c>
      <c r="F912" s="247" t="s">
        <v>859</v>
      </c>
      <c r="G912" s="245"/>
      <c r="H912" s="248">
        <v>53.707999999999998</v>
      </c>
      <c r="I912" s="249"/>
      <c r="J912" s="245"/>
      <c r="K912" s="245"/>
      <c r="L912" s="250"/>
      <c r="M912" s="251"/>
      <c r="N912" s="252"/>
      <c r="O912" s="252"/>
      <c r="P912" s="252"/>
      <c r="Q912" s="252"/>
      <c r="R912" s="252"/>
      <c r="S912" s="252"/>
      <c r="T912" s="25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4" t="s">
        <v>147</v>
      </c>
      <c r="AU912" s="254" t="s">
        <v>83</v>
      </c>
      <c r="AV912" s="14" t="s">
        <v>83</v>
      </c>
      <c r="AW912" s="14" t="s">
        <v>35</v>
      </c>
      <c r="AX912" s="14" t="s">
        <v>73</v>
      </c>
      <c r="AY912" s="254" t="s">
        <v>137</v>
      </c>
    </row>
    <row r="913" s="13" customFormat="1">
      <c r="A913" s="13"/>
      <c r="B913" s="233"/>
      <c r="C913" s="234"/>
      <c r="D913" s="235" t="s">
        <v>147</v>
      </c>
      <c r="E913" s="236" t="s">
        <v>19</v>
      </c>
      <c r="F913" s="237" t="s">
        <v>860</v>
      </c>
      <c r="G913" s="234"/>
      <c r="H913" s="236" t="s">
        <v>19</v>
      </c>
      <c r="I913" s="238"/>
      <c r="J913" s="234"/>
      <c r="K913" s="234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147</v>
      </c>
      <c r="AU913" s="243" t="s">
        <v>83</v>
      </c>
      <c r="AV913" s="13" t="s">
        <v>81</v>
      </c>
      <c r="AW913" s="13" t="s">
        <v>35</v>
      </c>
      <c r="AX913" s="13" t="s">
        <v>73</v>
      </c>
      <c r="AY913" s="243" t="s">
        <v>137</v>
      </c>
    </row>
    <row r="914" s="14" customFormat="1">
      <c r="A914" s="14"/>
      <c r="B914" s="244"/>
      <c r="C914" s="245"/>
      <c r="D914" s="235" t="s">
        <v>147</v>
      </c>
      <c r="E914" s="246" t="s">
        <v>19</v>
      </c>
      <c r="F914" s="247" t="s">
        <v>861</v>
      </c>
      <c r="G914" s="245"/>
      <c r="H914" s="248">
        <v>45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4" t="s">
        <v>147</v>
      </c>
      <c r="AU914" s="254" t="s">
        <v>83</v>
      </c>
      <c r="AV914" s="14" t="s">
        <v>83</v>
      </c>
      <c r="AW914" s="14" t="s">
        <v>35</v>
      </c>
      <c r="AX914" s="14" t="s">
        <v>73</v>
      </c>
      <c r="AY914" s="254" t="s">
        <v>137</v>
      </c>
    </row>
    <row r="915" s="15" customFormat="1">
      <c r="A915" s="15"/>
      <c r="B915" s="265"/>
      <c r="C915" s="266"/>
      <c r="D915" s="235" t="s">
        <v>147</v>
      </c>
      <c r="E915" s="267" t="s">
        <v>19</v>
      </c>
      <c r="F915" s="268" t="s">
        <v>201</v>
      </c>
      <c r="G915" s="266"/>
      <c r="H915" s="269">
        <v>98.707999999999998</v>
      </c>
      <c r="I915" s="270"/>
      <c r="J915" s="266"/>
      <c r="K915" s="266"/>
      <c r="L915" s="271"/>
      <c r="M915" s="272"/>
      <c r="N915" s="273"/>
      <c r="O915" s="273"/>
      <c r="P915" s="273"/>
      <c r="Q915" s="273"/>
      <c r="R915" s="273"/>
      <c r="S915" s="273"/>
      <c r="T915" s="274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5" t="s">
        <v>147</v>
      </c>
      <c r="AU915" s="275" t="s">
        <v>83</v>
      </c>
      <c r="AV915" s="15" t="s">
        <v>145</v>
      </c>
      <c r="AW915" s="15" t="s">
        <v>35</v>
      </c>
      <c r="AX915" s="15" t="s">
        <v>81</v>
      </c>
      <c r="AY915" s="275" t="s">
        <v>137</v>
      </c>
    </row>
    <row r="916" s="2" customFormat="1" ht="44.25" customHeight="1">
      <c r="A916" s="40"/>
      <c r="B916" s="41"/>
      <c r="C916" s="220" t="s">
        <v>862</v>
      </c>
      <c r="D916" s="220" t="s">
        <v>140</v>
      </c>
      <c r="E916" s="221" t="s">
        <v>863</v>
      </c>
      <c r="F916" s="222" t="s">
        <v>864</v>
      </c>
      <c r="G916" s="223" t="s">
        <v>143</v>
      </c>
      <c r="H916" s="224">
        <v>2961.2399999999998</v>
      </c>
      <c r="I916" s="225"/>
      <c r="J916" s="226">
        <f>ROUND(I916*H916,2)</f>
        <v>0</v>
      </c>
      <c r="K916" s="222" t="s">
        <v>144</v>
      </c>
      <c r="L916" s="46"/>
      <c r="M916" s="227" t="s">
        <v>19</v>
      </c>
      <c r="N916" s="228" t="s">
        <v>44</v>
      </c>
      <c r="O916" s="86"/>
      <c r="P916" s="229">
        <f>O916*H916</f>
        <v>0</v>
      </c>
      <c r="Q916" s="229">
        <v>0</v>
      </c>
      <c r="R916" s="229">
        <f>Q916*H916</f>
        <v>0</v>
      </c>
      <c r="S916" s="229">
        <v>0</v>
      </c>
      <c r="T916" s="230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31" t="s">
        <v>145</v>
      </c>
      <c r="AT916" s="231" t="s">
        <v>140</v>
      </c>
      <c r="AU916" s="231" t="s">
        <v>83</v>
      </c>
      <c r="AY916" s="19" t="s">
        <v>137</v>
      </c>
      <c r="BE916" s="232">
        <f>IF(N916="základní",J916,0)</f>
        <v>0</v>
      </c>
      <c r="BF916" s="232">
        <f>IF(N916="snížená",J916,0)</f>
        <v>0</v>
      </c>
      <c r="BG916" s="232">
        <f>IF(N916="zákl. přenesená",J916,0)</f>
        <v>0</v>
      </c>
      <c r="BH916" s="232">
        <f>IF(N916="sníž. přenesená",J916,0)</f>
        <v>0</v>
      </c>
      <c r="BI916" s="232">
        <f>IF(N916="nulová",J916,0)</f>
        <v>0</v>
      </c>
      <c r="BJ916" s="19" t="s">
        <v>81</v>
      </c>
      <c r="BK916" s="232">
        <f>ROUND(I916*H916,2)</f>
        <v>0</v>
      </c>
      <c r="BL916" s="19" t="s">
        <v>145</v>
      </c>
      <c r="BM916" s="231" t="s">
        <v>865</v>
      </c>
    </row>
    <row r="917" s="13" customFormat="1">
      <c r="A917" s="13"/>
      <c r="B917" s="233"/>
      <c r="C917" s="234"/>
      <c r="D917" s="235" t="s">
        <v>147</v>
      </c>
      <c r="E917" s="236" t="s">
        <v>19</v>
      </c>
      <c r="F917" s="237" t="s">
        <v>858</v>
      </c>
      <c r="G917" s="234"/>
      <c r="H917" s="236" t="s">
        <v>19</v>
      </c>
      <c r="I917" s="238"/>
      <c r="J917" s="234"/>
      <c r="K917" s="234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147</v>
      </c>
      <c r="AU917" s="243" t="s">
        <v>83</v>
      </c>
      <c r="AV917" s="13" t="s">
        <v>81</v>
      </c>
      <c r="AW917" s="13" t="s">
        <v>35</v>
      </c>
      <c r="AX917" s="13" t="s">
        <v>73</v>
      </c>
      <c r="AY917" s="243" t="s">
        <v>137</v>
      </c>
    </row>
    <row r="918" s="14" customFormat="1">
      <c r="A918" s="14"/>
      <c r="B918" s="244"/>
      <c r="C918" s="245"/>
      <c r="D918" s="235" t="s">
        <v>147</v>
      </c>
      <c r="E918" s="246" t="s">
        <v>19</v>
      </c>
      <c r="F918" s="247" t="s">
        <v>866</v>
      </c>
      <c r="G918" s="245"/>
      <c r="H918" s="248">
        <v>1611.24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147</v>
      </c>
      <c r="AU918" s="254" t="s">
        <v>83</v>
      </c>
      <c r="AV918" s="14" t="s">
        <v>83</v>
      </c>
      <c r="AW918" s="14" t="s">
        <v>35</v>
      </c>
      <c r="AX918" s="14" t="s">
        <v>73</v>
      </c>
      <c r="AY918" s="254" t="s">
        <v>137</v>
      </c>
    </row>
    <row r="919" s="13" customFormat="1">
      <c r="A919" s="13"/>
      <c r="B919" s="233"/>
      <c r="C919" s="234"/>
      <c r="D919" s="235" t="s">
        <v>147</v>
      </c>
      <c r="E919" s="236" t="s">
        <v>19</v>
      </c>
      <c r="F919" s="237" t="s">
        <v>860</v>
      </c>
      <c r="G919" s="234"/>
      <c r="H919" s="236" t="s">
        <v>19</v>
      </c>
      <c r="I919" s="238"/>
      <c r="J919" s="234"/>
      <c r="K919" s="234"/>
      <c r="L919" s="239"/>
      <c r="M919" s="240"/>
      <c r="N919" s="241"/>
      <c r="O919" s="241"/>
      <c r="P919" s="241"/>
      <c r="Q919" s="241"/>
      <c r="R919" s="241"/>
      <c r="S919" s="241"/>
      <c r="T919" s="24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3" t="s">
        <v>147</v>
      </c>
      <c r="AU919" s="243" t="s">
        <v>83</v>
      </c>
      <c r="AV919" s="13" t="s">
        <v>81</v>
      </c>
      <c r="AW919" s="13" t="s">
        <v>35</v>
      </c>
      <c r="AX919" s="13" t="s">
        <v>73</v>
      </c>
      <c r="AY919" s="243" t="s">
        <v>137</v>
      </c>
    </row>
    <row r="920" s="14" customFormat="1">
      <c r="A920" s="14"/>
      <c r="B920" s="244"/>
      <c r="C920" s="245"/>
      <c r="D920" s="235" t="s">
        <v>147</v>
      </c>
      <c r="E920" s="246" t="s">
        <v>19</v>
      </c>
      <c r="F920" s="247" t="s">
        <v>867</v>
      </c>
      <c r="G920" s="245"/>
      <c r="H920" s="248">
        <v>1350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4" t="s">
        <v>147</v>
      </c>
      <c r="AU920" s="254" t="s">
        <v>83</v>
      </c>
      <c r="AV920" s="14" t="s">
        <v>83</v>
      </c>
      <c r="AW920" s="14" t="s">
        <v>35</v>
      </c>
      <c r="AX920" s="14" t="s">
        <v>73</v>
      </c>
      <c r="AY920" s="254" t="s">
        <v>137</v>
      </c>
    </row>
    <row r="921" s="15" customFormat="1">
      <c r="A921" s="15"/>
      <c r="B921" s="265"/>
      <c r="C921" s="266"/>
      <c r="D921" s="235" t="s">
        <v>147</v>
      </c>
      <c r="E921" s="267" t="s">
        <v>19</v>
      </c>
      <c r="F921" s="268" t="s">
        <v>201</v>
      </c>
      <c r="G921" s="266"/>
      <c r="H921" s="269">
        <v>2961.2399999999998</v>
      </c>
      <c r="I921" s="270"/>
      <c r="J921" s="266"/>
      <c r="K921" s="266"/>
      <c r="L921" s="271"/>
      <c r="M921" s="272"/>
      <c r="N921" s="273"/>
      <c r="O921" s="273"/>
      <c r="P921" s="273"/>
      <c r="Q921" s="273"/>
      <c r="R921" s="273"/>
      <c r="S921" s="273"/>
      <c r="T921" s="274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5" t="s">
        <v>147</v>
      </c>
      <c r="AU921" s="275" t="s">
        <v>83</v>
      </c>
      <c r="AV921" s="15" t="s">
        <v>145</v>
      </c>
      <c r="AW921" s="15" t="s">
        <v>35</v>
      </c>
      <c r="AX921" s="15" t="s">
        <v>81</v>
      </c>
      <c r="AY921" s="275" t="s">
        <v>137</v>
      </c>
    </row>
    <row r="922" s="2" customFormat="1" ht="44.25" customHeight="1">
      <c r="A922" s="40"/>
      <c r="B922" s="41"/>
      <c r="C922" s="220" t="s">
        <v>868</v>
      </c>
      <c r="D922" s="220" t="s">
        <v>140</v>
      </c>
      <c r="E922" s="221" t="s">
        <v>869</v>
      </c>
      <c r="F922" s="222" t="s">
        <v>870</v>
      </c>
      <c r="G922" s="223" t="s">
        <v>143</v>
      </c>
      <c r="H922" s="224">
        <v>98.707999999999998</v>
      </c>
      <c r="I922" s="225"/>
      <c r="J922" s="226">
        <f>ROUND(I922*H922,2)</f>
        <v>0</v>
      </c>
      <c r="K922" s="222" t="s">
        <v>144</v>
      </c>
      <c r="L922" s="46"/>
      <c r="M922" s="227" t="s">
        <v>19</v>
      </c>
      <c r="N922" s="228" t="s">
        <v>44</v>
      </c>
      <c r="O922" s="86"/>
      <c r="P922" s="229">
        <f>O922*H922</f>
        <v>0</v>
      </c>
      <c r="Q922" s="229">
        <v>0</v>
      </c>
      <c r="R922" s="229">
        <f>Q922*H922</f>
        <v>0</v>
      </c>
      <c r="S922" s="229">
        <v>0</v>
      </c>
      <c r="T922" s="230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31" t="s">
        <v>145</v>
      </c>
      <c r="AT922" s="231" t="s">
        <v>140</v>
      </c>
      <c r="AU922" s="231" t="s">
        <v>83</v>
      </c>
      <c r="AY922" s="19" t="s">
        <v>137</v>
      </c>
      <c r="BE922" s="232">
        <f>IF(N922="základní",J922,0)</f>
        <v>0</v>
      </c>
      <c r="BF922" s="232">
        <f>IF(N922="snížená",J922,0)</f>
        <v>0</v>
      </c>
      <c r="BG922" s="232">
        <f>IF(N922="zákl. přenesená",J922,0)</f>
        <v>0</v>
      </c>
      <c r="BH922" s="232">
        <f>IF(N922="sníž. přenesená",J922,0)</f>
        <v>0</v>
      </c>
      <c r="BI922" s="232">
        <f>IF(N922="nulová",J922,0)</f>
        <v>0</v>
      </c>
      <c r="BJ922" s="19" t="s">
        <v>81</v>
      </c>
      <c r="BK922" s="232">
        <f>ROUND(I922*H922,2)</f>
        <v>0</v>
      </c>
      <c r="BL922" s="19" t="s">
        <v>145</v>
      </c>
      <c r="BM922" s="231" t="s">
        <v>871</v>
      </c>
    </row>
    <row r="923" s="13" customFormat="1">
      <c r="A923" s="13"/>
      <c r="B923" s="233"/>
      <c r="C923" s="234"/>
      <c r="D923" s="235" t="s">
        <v>147</v>
      </c>
      <c r="E923" s="236" t="s">
        <v>19</v>
      </c>
      <c r="F923" s="237" t="s">
        <v>858</v>
      </c>
      <c r="G923" s="234"/>
      <c r="H923" s="236" t="s">
        <v>19</v>
      </c>
      <c r="I923" s="238"/>
      <c r="J923" s="234"/>
      <c r="K923" s="234"/>
      <c r="L923" s="239"/>
      <c r="M923" s="240"/>
      <c r="N923" s="241"/>
      <c r="O923" s="241"/>
      <c r="P923" s="241"/>
      <c r="Q923" s="241"/>
      <c r="R923" s="241"/>
      <c r="S923" s="241"/>
      <c r="T923" s="24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3" t="s">
        <v>147</v>
      </c>
      <c r="AU923" s="243" t="s">
        <v>83</v>
      </c>
      <c r="AV923" s="13" t="s">
        <v>81</v>
      </c>
      <c r="AW923" s="13" t="s">
        <v>35</v>
      </c>
      <c r="AX923" s="13" t="s">
        <v>73</v>
      </c>
      <c r="AY923" s="243" t="s">
        <v>137</v>
      </c>
    </row>
    <row r="924" s="14" customFormat="1">
      <c r="A924" s="14"/>
      <c r="B924" s="244"/>
      <c r="C924" s="245"/>
      <c r="D924" s="235" t="s">
        <v>147</v>
      </c>
      <c r="E924" s="246" t="s">
        <v>19</v>
      </c>
      <c r="F924" s="247" t="s">
        <v>859</v>
      </c>
      <c r="G924" s="245"/>
      <c r="H924" s="248">
        <v>53.707999999999998</v>
      </c>
      <c r="I924" s="249"/>
      <c r="J924" s="245"/>
      <c r="K924" s="245"/>
      <c r="L924" s="250"/>
      <c r="M924" s="251"/>
      <c r="N924" s="252"/>
      <c r="O924" s="252"/>
      <c r="P924" s="252"/>
      <c r="Q924" s="252"/>
      <c r="R924" s="252"/>
      <c r="S924" s="252"/>
      <c r="T924" s="253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4" t="s">
        <v>147</v>
      </c>
      <c r="AU924" s="254" t="s">
        <v>83</v>
      </c>
      <c r="AV924" s="14" t="s">
        <v>83</v>
      </c>
      <c r="AW924" s="14" t="s">
        <v>35</v>
      </c>
      <c r="AX924" s="14" t="s">
        <v>73</v>
      </c>
      <c r="AY924" s="254" t="s">
        <v>137</v>
      </c>
    </row>
    <row r="925" s="13" customFormat="1">
      <c r="A925" s="13"/>
      <c r="B925" s="233"/>
      <c r="C925" s="234"/>
      <c r="D925" s="235" t="s">
        <v>147</v>
      </c>
      <c r="E925" s="236" t="s">
        <v>19</v>
      </c>
      <c r="F925" s="237" t="s">
        <v>860</v>
      </c>
      <c r="G925" s="234"/>
      <c r="H925" s="236" t="s">
        <v>19</v>
      </c>
      <c r="I925" s="238"/>
      <c r="J925" s="234"/>
      <c r="K925" s="234"/>
      <c r="L925" s="239"/>
      <c r="M925" s="240"/>
      <c r="N925" s="241"/>
      <c r="O925" s="241"/>
      <c r="P925" s="241"/>
      <c r="Q925" s="241"/>
      <c r="R925" s="241"/>
      <c r="S925" s="241"/>
      <c r="T925" s="24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3" t="s">
        <v>147</v>
      </c>
      <c r="AU925" s="243" t="s">
        <v>83</v>
      </c>
      <c r="AV925" s="13" t="s">
        <v>81</v>
      </c>
      <c r="AW925" s="13" t="s">
        <v>35</v>
      </c>
      <c r="AX925" s="13" t="s">
        <v>73</v>
      </c>
      <c r="AY925" s="243" t="s">
        <v>137</v>
      </c>
    </row>
    <row r="926" s="14" customFormat="1">
      <c r="A926" s="14"/>
      <c r="B926" s="244"/>
      <c r="C926" s="245"/>
      <c r="D926" s="235" t="s">
        <v>147</v>
      </c>
      <c r="E926" s="246" t="s">
        <v>19</v>
      </c>
      <c r="F926" s="247" t="s">
        <v>861</v>
      </c>
      <c r="G926" s="245"/>
      <c r="H926" s="248">
        <v>45</v>
      </c>
      <c r="I926" s="249"/>
      <c r="J926" s="245"/>
      <c r="K926" s="245"/>
      <c r="L926" s="250"/>
      <c r="M926" s="251"/>
      <c r="N926" s="252"/>
      <c r="O926" s="252"/>
      <c r="P926" s="252"/>
      <c r="Q926" s="252"/>
      <c r="R926" s="252"/>
      <c r="S926" s="252"/>
      <c r="T926" s="253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4" t="s">
        <v>147</v>
      </c>
      <c r="AU926" s="254" t="s">
        <v>83</v>
      </c>
      <c r="AV926" s="14" t="s">
        <v>83</v>
      </c>
      <c r="AW926" s="14" t="s">
        <v>35</v>
      </c>
      <c r="AX926" s="14" t="s">
        <v>73</v>
      </c>
      <c r="AY926" s="254" t="s">
        <v>137</v>
      </c>
    </row>
    <row r="927" s="15" customFormat="1">
      <c r="A927" s="15"/>
      <c r="B927" s="265"/>
      <c r="C927" s="266"/>
      <c r="D927" s="235" t="s">
        <v>147</v>
      </c>
      <c r="E927" s="267" t="s">
        <v>19</v>
      </c>
      <c r="F927" s="268" t="s">
        <v>201</v>
      </c>
      <c r="G927" s="266"/>
      <c r="H927" s="269">
        <v>98.707999999999998</v>
      </c>
      <c r="I927" s="270"/>
      <c r="J927" s="266"/>
      <c r="K927" s="266"/>
      <c r="L927" s="271"/>
      <c r="M927" s="272"/>
      <c r="N927" s="273"/>
      <c r="O927" s="273"/>
      <c r="P927" s="273"/>
      <c r="Q927" s="273"/>
      <c r="R927" s="273"/>
      <c r="S927" s="273"/>
      <c r="T927" s="274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75" t="s">
        <v>147</v>
      </c>
      <c r="AU927" s="275" t="s">
        <v>83</v>
      </c>
      <c r="AV927" s="15" t="s">
        <v>145</v>
      </c>
      <c r="AW927" s="15" t="s">
        <v>35</v>
      </c>
      <c r="AX927" s="15" t="s">
        <v>81</v>
      </c>
      <c r="AY927" s="275" t="s">
        <v>137</v>
      </c>
    </row>
    <row r="928" s="2" customFormat="1" ht="21.75" customHeight="1">
      <c r="A928" s="40"/>
      <c r="B928" s="41"/>
      <c r="C928" s="220" t="s">
        <v>872</v>
      </c>
      <c r="D928" s="220" t="s">
        <v>140</v>
      </c>
      <c r="E928" s="221" t="s">
        <v>873</v>
      </c>
      <c r="F928" s="222" t="s">
        <v>874</v>
      </c>
      <c r="G928" s="223" t="s">
        <v>143</v>
      </c>
      <c r="H928" s="224">
        <v>57</v>
      </c>
      <c r="I928" s="225"/>
      <c r="J928" s="226">
        <f>ROUND(I928*H928,2)</f>
        <v>0</v>
      </c>
      <c r="K928" s="222" t="s">
        <v>144</v>
      </c>
      <c r="L928" s="46"/>
      <c r="M928" s="227" t="s">
        <v>19</v>
      </c>
      <c r="N928" s="228" t="s">
        <v>44</v>
      </c>
      <c r="O928" s="86"/>
      <c r="P928" s="229">
        <f>O928*H928</f>
        <v>0</v>
      </c>
      <c r="Q928" s="229">
        <v>0</v>
      </c>
      <c r="R928" s="229">
        <f>Q928*H928</f>
        <v>0</v>
      </c>
      <c r="S928" s="229">
        <v>0</v>
      </c>
      <c r="T928" s="230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31" t="s">
        <v>145</v>
      </c>
      <c r="AT928" s="231" t="s">
        <v>140</v>
      </c>
      <c r="AU928" s="231" t="s">
        <v>83</v>
      </c>
      <c r="AY928" s="19" t="s">
        <v>137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19" t="s">
        <v>81</v>
      </c>
      <c r="BK928" s="232">
        <f>ROUND(I928*H928,2)</f>
        <v>0</v>
      </c>
      <c r="BL928" s="19" t="s">
        <v>145</v>
      </c>
      <c r="BM928" s="231" t="s">
        <v>875</v>
      </c>
    </row>
    <row r="929" s="13" customFormat="1">
      <c r="A929" s="13"/>
      <c r="B929" s="233"/>
      <c r="C929" s="234"/>
      <c r="D929" s="235" t="s">
        <v>147</v>
      </c>
      <c r="E929" s="236" t="s">
        <v>19</v>
      </c>
      <c r="F929" s="237" t="s">
        <v>860</v>
      </c>
      <c r="G929" s="234"/>
      <c r="H929" s="236" t="s">
        <v>19</v>
      </c>
      <c r="I929" s="238"/>
      <c r="J929" s="234"/>
      <c r="K929" s="234"/>
      <c r="L929" s="239"/>
      <c r="M929" s="240"/>
      <c r="N929" s="241"/>
      <c r="O929" s="241"/>
      <c r="P929" s="241"/>
      <c r="Q929" s="241"/>
      <c r="R929" s="241"/>
      <c r="S929" s="241"/>
      <c r="T929" s="242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3" t="s">
        <v>147</v>
      </c>
      <c r="AU929" s="243" t="s">
        <v>83</v>
      </c>
      <c r="AV929" s="13" t="s">
        <v>81</v>
      </c>
      <c r="AW929" s="13" t="s">
        <v>35</v>
      </c>
      <c r="AX929" s="13" t="s">
        <v>73</v>
      </c>
      <c r="AY929" s="243" t="s">
        <v>137</v>
      </c>
    </row>
    <row r="930" s="14" customFormat="1">
      <c r="A930" s="14"/>
      <c r="B930" s="244"/>
      <c r="C930" s="245"/>
      <c r="D930" s="235" t="s">
        <v>147</v>
      </c>
      <c r="E930" s="246" t="s">
        <v>19</v>
      </c>
      <c r="F930" s="247" t="s">
        <v>876</v>
      </c>
      <c r="G930" s="245"/>
      <c r="H930" s="248">
        <v>57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4" t="s">
        <v>147</v>
      </c>
      <c r="AU930" s="254" t="s">
        <v>83</v>
      </c>
      <c r="AV930" s="14" t="s">
        <v>83</v>
      </c>
      <c r="AW930" s="14" t="s">
        <v>35</v>
      </c>
      <c r="AX930" s="14" t="s">
        <v>81</v>
      </c>
      <c r="AY930" s="254" t="s">
        <v>137</v>
      </c>
    </row>
    <row r="931" s="2" customFormat="1" ht="21.75" customHeight="1">
      <c r="A931" s="40"/>
      <c r="B931" s="41"/>
      <c r="C931" s="220" t="s">
        <v>877</v>
      </c>
      <c r="D931" s="220" t="s">
        <v>140</v>
      </c>
      <c r="E931" s="221" t="s">
        <v>878</v>
      </c>
      <c r="F931" s="222" t="s">
        <v>879</v>
      </c>
      <c r="G931" s="223" t="s">
        <v>143</v>
      </c>
      <c r="H931" s="224">
        <v>1710</v>
      </c>
      <c r="I931" s="225"/>
      <c r="J931" s="226">
        <f>ROUND(I931*H931,2)</f>
        <v>0</v>
      </c>
      <c r="K931" s="222" t="s">
        <v>144</v>
      </c>
      <c r="L931" s="46"/>
      <c r="M931" s="227" t="s">
        <v>19</v>
      </c>
      <c r="N931" s="228" t="s">
        <v>44</v>
      </c>
      <c r="O931" s="86"/>
      <c r="P931" s="229">
        <f>O931*H931</f>
        <v>0</v>
      </c>
      <c r="Q931" s="229">
        <v>0</v>
      </c>
      <c r="R931" s="229">
        <f>Q931*H931</f>
        <v>0</v>
      </c>
      <c r="S931" s="229">
        <v>0</v>
      </c>
      <c r="T931" s="230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31" t="s">
        <v>145</v>
      </c>
      <c r="AT931" s="231" t="s">
        <v>140</v>
      </c>
      <c r="AU931" s="231" t="s">
        <v>83</v>
      </c>
      <c r="AY931" s="19" t="s">
        <v>137</v>
      </c>
      <c r="BE931" s="232">
        <f>IF(N931="základní",J931,0)</f>
        <v>0</v>
      </c>
      <c r="BF931" s="232">
        <f>IF(N931="snížená",J931,0)</f>
        <v>0</v>
      </c>
      <c r="BG931" s="232">
        <f>IF(N931="zákl. přenesená",J931,0)</f>
        <v>0</v>
      </c>
      <c r="BH931" s="232">
        <f>IF(N931="sníž. přenesená",J931,0)</f>
        <v>0</v>
      </c>
      <c r="BI931" s="232">
        <f>IF(N931="nulová",J931,0)</f>
        <v>0</v>
      </c>
      <c r="BJ931" s="19" t="s">
        <v>81</v>
      </c>
      <c r="BK931" s="232">
        <f>ROUND(I931*H931,2)</f>
        <v>0</v>
      </c>
      <c r="BL931" s="19" t="s">
        <v>145</v>
      </c>
      <c r="BM931" s="231" t="s">
        <v>880</v>
      </c>
    </row>
    <row r="932" s="13" customFormat="1">
      <c r="A932" s="13"/>
      <c r="B932" s="233"/>
      <c r="C932" s="234"/>
      <c r="D932" s="235" t="s">
        <v>147</v>
      </c>
      <c r="E932" s="236" t="s">
        <v>19</v>
      </c>
      <c r="F932" s="237" t="s">
        <v>860</v>
      </c>
      <c r="G932" s="234"/>
      <c r="H932" s="236" t="s">
        <v>19</v>
      </c>
      <c r="I932" s="238"/>
      <c r="J932" s="234"/>
      <c r="K932" s="234"/>
      <c r="L932" s="239"/>
      <c r="M932" s="240"/>
      <c r="N932" s="241"/>
      <c r="O932" s="241"/>
      <c r="P932" s="241"/>
      <c r="Q932" s="241"/>
      <c r="R932" s="241"/>
      <c r="S932" s="241"/>
      <c r="T932" s="242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3" t="s">
        <v>147</v>
      </c>
      <c r="AU932" s="243" t="s">
        <v>83</v>
      </c>
      <c r="AV932" s="13" t="s">
        <v>81</v>
      </c>
      <c r="AW932" s="13" t="s">
        <v>35</v>
      </c>
      <c r="AX932" s="13" t="s">
        <v>73</v>
      </c>
      <c r="AY932" s="243" t="s">
        <v>137</v>
      </c>
    </row>
    <row r="933" s="14" customFormat="1">
      <c r="A933" s="14"/>
      <c r="B933" s="244"/>
      <c r="C933" s="245"/>
      <c r="D933" s="235" t="s">
        <v>147</v>
      </c>
      <c r="E933" s="246" t="s">
        <v>19</v>
      </c>
      <c r="F933" s="247" t="s">
        <v>881</v>
      </c>
      <c r="G933" s="245"/>
      <c r="H933" s="248">
        <v>1710</v>
      </c>
      <c r="I933" s="249"/>
      <c r="J933" s="245"/>
      <c r="K933" s="245"/>
      <c r="L933" s="250"/>
      <c r="M933" s="251"/>
      <c r="N933" s="252"/>
      <c r="O933" s="252"/>
      <c r="P933" s="252"/>
      <c r="Q933" s="252"/>
      <c r="R933" s="252"/>
      <c r="S933" s="252"/>
      <c r="T933" s="253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4" t="s">
        <v>147</v>
      </c>
      <c r="AU933" s="254" t="s">
        <v>83</v>
      </c>
      <c r="AV933" s="14" t="s">
        <v>83</v>
      </c>
      <c r="AW933" s="14" t="s">
        <v>35</v>
      </c>
      <c r="AX933" s="14" t="s">
        <v>81</v>
      </c>
      <c r="AY933" s="254" t="s">
        <v>137</v>
      </c>
    </row>
    <row r="934" s="2" customFormat="1" ht="21.75" customHeight="1">
      <c r="A934" s="40"/>
      <c r="B934" s="41"/>
      <c r="C934" s="220" t="s">
        <v>882</v>
      </c>
      <c r="D934" s="220" t="s">
        <v>140</v>
      </c>
      <c r="E934" s="221" t="s">
        <v>883</v>
      </c>
      <c r="F934" s="222" t="s">
        <v>884</v>
      </c>
      <c r="G934" s="223" t="s">
        <v>143</v>
      </c>
      <c r="H934" s="224">
        <v>57</v>
      </c>
      <c r="I934" s="225"/>
      <c r="J934" s="226">
        <f>ROUND(I934*H934,2)</f>
        <v>0</v>
      </c>
      <c r="K934" s="222" t="s">
        <v>144</v>
      </c>
      <c r="L934" s="46"/>
      <c r="M934" s="227" t="s">
        <v>19</v>
      </c>
      <c r="N934" s="228" t="s">
        <v>44</v>
      </c>
      <c r="O934" s="86"/>
      <c r="P934" s="229">
        <f>O934*H934</f>
        <v>0</v>
      </c>
      <c r="Q934" s="229">
        <v>0</v>
      </c>
      <c r="R934" s="229">
        <f>Q934*H934</f>
        <v>0</v>
      </c>
      <c r="S934" s="229">
        <v>0</v>
      </c>
      <c r="T934" s="230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31" t="s">
        <v>145</v>
      </c>
      <c r="AT934" s="231" t="s">
        <v>140</v>
      </c>
      <c r="AU934" s="231" t="s">
        <v>83</v>
      </c>
      <c r="AY934" s="19" t="s">
        <v>137</v>
      </c>
      <c r="BE934" s="232">
        <f>IF(N934="základní",J934,0)</f>
        <v>0</v>
      </c>
      <c r="BF934" s="232">
        <f>IF(N934="snížená",J934,0)</f>
        <v>0</v>
      </c>
      <c r="BG934" s="232">
        <f>IF(N934="zákl. přenesená",J934,0)</f>
        <v>0</v>
      </c>
      <c r="BH934" s="232">
        <f>IF(N934="sníž. přenesená",J934,0)</f>
        <v>0</v>
      </c>
      <c r="BI934" s="232">
        <f>IF(N934="nulová",J934,0)</f>
        <v>0</v>
      </c>
      <c r="BJ934" s="19" t="s">
        <v>81</v>
      </c>
      <c r="BK934" s="232">
        <f>ROUND(I934*H934,2)</f>
        <v>0</v>
      </c>
      <c r="BL934" s="19" t="s">
        <v>145</v>
      </c>
      <c r="BM934" s="231" t="s">
        <v>885</v>
      </c>
    </row>
    <row r="935" s="13" customFormat="1">
      <c r="A935" s="13"/>
      <c r="B935" s="233"/>
      <c r="C935" s="234"/>
      <c r="D935" s="235" t="s">
        <v>147</v>
      </c>
      <c r="E935" s="236" t="s">
        <v>19</v>
      </c>
      <c r="F935" s="237" t="s">
        <v>860</v>
      </c>
      <c r="G935" s="234"/>
      <c r="H935" s="236" t="s">
        <v>19</v>
      </c>
      <c r="I935" s="238"/>
      <c r="J935" s="234"/>
      <c r="K935" s="234"/>
      <c r="L935" s="239"/>
      <c r="M935" s="240"/>
      <c r="N935" s="241"/>
      <c r="O935" s="241"/>
      <c r="P935" s="241"/>
      <c r="Q935" s="241"/>
      <c r="R935" s="241"/>
      <c r="S935" s="241"/>
      <c r="T935" s="24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3" t="s">
        <v>147</v>
      </c>
      <c r="AU935" s="243" t="s">
        <v>83</v>
      </c>
      <c r="AV935" s="13" t="s">
        <v>81</v>
      </c>
      <c r="AW935" s="13" t="s">
        <v>35</v>
      </c>
      <c r="AX935" s="13" t="s">
        <v>73</v>
      </c>
      <c r="AY935" s="243" t="s">
        <v>137</v>
      </c>
    </row>
    <row r="936" s="14" customFormat="1">
      <c r="A936" s="14"/>
      <c r="B936" s="244"/>
      <c r="C936" s="245"/>
      <c r="D936" s="235" t="s">
        <v>147</v>
      </c>
      <c r="E936" s="246" t="s">
        <v>19</v>
      </c>
      <c r="F936" s="247" t="s">
        <v>876</v>
      </c>
      <c r="G936" s="245"/>
      <c r="H936" s="248">
        <v>57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4" t="s">
        <v>147</v>
      </c>
      <c r="AU936" s="254" t="s">
        <v>83</v>
      </c>
      <c r="AV936" s="14" t="s">
        <v>83</v>
      </c>
      <c r="AW936" s="14" t="s">
        <v>35</v>
      </c>
      <c r="AX936" s="14" t="s">
        <v>81</v>
      </c>
      <c r="AY936" s="254" t="s">
        <v>137</v>
      </c>
    </row>
    <row r="937" s="2" customFormat="1" ht="33" customHeight="1">
      <c r="A937" s="40"/>
      <c r="B937" s="41"/>
      <c r="C937" s="220" t="s">
        <v>886</v>
      </c>
      <c r="D937" s="220" t="s">
        <v>140</v>
      </c>
      <c r="E937" s="221" t="s">
        <v>887</v>
      </c>
      <c r="F937" s="222" t="s">
        <v>888</v>
      </c>
      <c r="G937" s="223" t="s">
        <v>143</v>
      </c>
      <c r="H937" s="224">
        <v>100</v>
      </c>
      <c r="I937" s="225"/>
      <c r="J937" s="226">
        <f>ROUND(I937*H937,2)</f>
        <v>0</v>
      </c>
      <c r="K937" s="222" t="s">
        <v>144</v>
      </c>
      <c r="L937" s="46"/>
      <c r="M937" s="227" t="s">
        <v>19</v>
      </c>
      <c r="N937" s="228" t="s">
        <v>44</v>
      </c>
      <c r="O937" s="86"/>
      <c r="P937" s="229">
        <f>O937*H937</f>
        <v>0</v>
      </c>
      <c r="Q937" s="229">
        <v>0.00012999999999999999</v>
      </c>
      <c r="R937" s="229">
        <f>Q937*H937</f>
        <v>0.012999999999999999</v>
      </c>
      <c r="S937" s="229">
        <v>0</v>
      </c>
      <c r="T937" s="230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31" t="s">
        <v>145</v>
      </c>
      <c r="AT937" s="231" t="s">
        <v>140</v>
      </c>
      <c r="AU937" s="231" t="s">
        <v>83</v>
      </c>
      <c r="AY937" s="19" t="s">
        <v>137</v>
      </c>
      <c r="BE937" s="232">
        <f>IF(N937="základní",J937,0)</f>
        <v>0</v>
      </c>
      <c r="BF937" s="232">
        <f>IF(N937="snížená",J937,0)</f>
        <v>0</v>
      </c>
      <c r="BG937" s="232">
        <f>IF(N937="zákl. přenesená",J937,0)</f>
        <v>0</v>
      </c>
      <c r="BH937" s="232">
        <f>IF(N937="sníž. přenesená",J937,0)</f>
        <v>0</v>
      </c>
      <c r="BI937" s="232">
        <f>IF(N937="nulová",J937,0)</f>
        <v>0</v>
      </c>
      <c r="BJ937" s="19" t="s">
        <v>81</v>
      </c>
      <c r="BK937" s="232">
        <f>ROUND(I937*H937,2)</f>
        <v>0</v>
      </c>
      <c r="BL937" s="19" t="s">
        <v>145</v>
      </c>
      <c r="BM937" s="231" t="s">
        <v>889</v>
      </c>
    </row>
    <row r="938" s="12" customFormat="1" ht="22.8" customHeight="1">
      <c r="A938" s="12"/>
      <c r="B938" s="204"/>
      <c r="C938" s="205"/>
      <c r="D938" s="206" t="s">
        <v>72</v>
      </c>
      <c r="E938" s="218" t="s">
        <v>890</v>
      </c>
      <c r="F938" s="218" t="s">
        <v>891</v>
      </c>
      <c r="G938" s="205"/>
      <c r="H938" s="205"/>
      <c r="I938" s="208"/>
      <c r="J938" s="219">
        <f>BK938</f>
        <v>0</v>
      </c>
      <c r="K938" s="205"/>
      <c r="L938" s="210"/>
      <c r="M938" s="211"/>
      <c r="N938" s="212"/>
      <c r="O938" s="212"/>
      <c r="P938" s="213">
        <f>SUM(P939:P954)</f>
        <v>0</v>
      </c>
      <c r="Q938" s="212"/>
      <c r="R938" s="213">
        <f>SUM(R939:R954)</f>
        <v>0</v>
      </c>
      <c r="S938" s="212"/>
      <c r="T938" s="214">
        <f>SUM(T939:T954)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15" t="s">
        <v>81</v>
      </c>
      <c r="AT938" s="216" t="s">
        <v>72</v>
      </c>
      <c r="AU938" s="216" t="s">
        <v>81</v>
      </c>
      <c r="AY938" s="215" t="s">
        <v>137</v>
      </c>
      <c r="BK938" s="217">
        <f>SUM(BK939:BK954)</f>
        <v>0</v>
      </c>
    </row>
    <row r="939" s="2" customFormat="1" ht="33" customHeight="1">
      <c r="A939" s="40"/>
      <c r="B939" s="41"/>
      <c r="C939" s="220" t="s">
        <v>892</v>
      </c>
      <c r="D939" s="220" t="s">
        <v>140</v>
      </c>
      <c r="E939" s="221" t="s">
        <v>893</v>
      </c>
      <c r="F939" s="222" t="s">
        <v>894</v>
      </c>
      <c r="G939" s="223" t="s">
        <v>170</v>
      </c>
      <c r="H939" s="224">
        <v>101.25</v>
      </c>
      <c r="I939" s="225"/>
      <c r="J939" s="226">
        <f>ROUND(I939*H939,2)</f>
        <v>0</v>
      </c>
      <c r="K939" s="222" t="s">
        <v>144</v>
      </c>
      <c r="L939" s="46"/>
      <c r="M939" s="227" t="s">
        <v>19</v>
      </c>
      <c r="N939" s="228" t="s">
        <v>44</v>
      </c>
      <c r="O939" s="86"/>
      <c r="P939" s="229">
        <f>O939*H939</f>
        <v>0</v>
      </c>
      <c r="Q939" s="229">
        <v>0</v>
      </c>
      <c r="R939" s="229">
        <f>Q939*H939</f>
        <v>0</v>
      </c>
      <c r="S939" s="229">
        <v>0</v>
      </c>
      <c r="T939" s="230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31" t="s">
        <v>145</v>
      </c>
      <c r="AT939" s="231" t="s">
        <v>140</v>
      </c>
      <c r="AU939" s="231" t="s">
        <v>83</v>
      </c>
      <c r="AY939" s="19" t="s">
        <v>137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19" t="s">
        <v>81</v>
      </c>
      <c r="BK939" s="232">
        <f>ROUND(I939*H939,2)</f>
        <v>0</v>
      </c>
      <c r="BL939" s="19" t="s">
        <v>145</v>
      </c>
      <c r="BM939" s="231" t="s">
        <v>895</v>
      </c>
    </row>
    <row r="940" s="2" customFormat="1" ht="21.75" customHeight="1">
      <c r="A940" s="40"/>
      <c r="B940" s="41"/>
      <c r="C940" s="220" t="s">
        <v>896</v>
      </c>
      <c r="D940" s="220" t="s">
        <v>140</v>
      </c>
      <c r="E940" s="221" t="s">
        <v>897</v>
      </c>
      <c r="F940" s="222" t="s">
        <v>898</v>
      </c>
      <c r="G940" s="223" t="s">
        <v>170</v>
      </c>
      <c r="H940" s="224">
        <v>101.25</v>
      </c>
      <c r="I940" s="225"/>
      <c r="J940" s="226">
        <f>ROUND(I940*H940,2)</f>
        <v>0</v>
      </c>
      <c r="K940" s="222" t="s">
        <v>144</v>
      </c>
      <c r="L940" s="46"/>
      <c r="M940" s="227" t="s">
        <v>19</v>
      </c>
      <c r="N940" s="228" t="s">
        <v>44</v>
      </c>
      <c r="O940" s="86"/>
      <c r="P940" s="229">
        <f>O940*H940</f>
        <v>0</v>
      </c>
      <c r="Q940" s="229">
        <v>0</v>
      </c>
      <c r="R940" s="229">
        <f>Q940*H940</f>
        <v>0</v>
      </c>
      <c r="S940" s="229">
        <v>0</v>
      </c>
      <c r="T940" s="230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31" t="s">
        <v>145</v>
      </c>
      <c r="AT940" s="231" t="s">
        <v>140</v>
      </c>
      <c r="AU940" s="231" t="s">
        <v>83</v>
      </c>
      <c r="AY940" s="19" t="s">
        <v>137</v>
      </c>
      <c r="BE940" s="232">
        <f>IF(N940="základní",J940,0)</f>
        <v>0</v>
      </c>
      <c r="BF940" s="232">
        <f>IF(N940="snížená",J940,0)</f>
        <v>0</v>
      </c>
      <c r="BG940" s="232">
        <f>IF(N940="zákl. přenesená",J940,0)</f>
        <v>0</v>
      </c>
      <c r="BH940" s="232">
        <f>IF(N940="sníž. přenesená",J940,0)</f>
        <v>0</v>
      </c>
      <c r="BI940" s="232">
        <f>IF(N940="nulová",J940,0)</f>
        <v>0</v>
      </c>
      <c r="BJ940" s="19" t="s">
        <v>81</v>
      </c>
      <c r="BK940" s="232">
        <f>ROUND(I940*H940,2)</f>
        <v>0</v>
      </c>
      <c r="BL940" s="19" t="s">
        <v>145</v>
      </c>
      <c r="BM940" s="231" t="s">
        <v>899</v>
      </c>
    </row>
    <row r="941" s="2" customFormat="1" ht="33" customHeight="1">
      <c r="A941" s="40"/>
      <c r="B941" s="41"/>
      <c r="C941" s="220" t="s">
        <v>900</v>
      </c>
      <c r="D941" s="220" t="s">
        <v>140</v>
      </c>
      <c r="E941" s="221" t="s">
        <v>901</v>
      </c>
      <c r="F941" s="222" t="s">
        <v>902</v>
      </c>
      <c r="G941" s="223" t="s">
        <v>170</v>
      </c>
      <c r="H941" s="224">
        <v>1518.75</v>
      </c>
      <c r="I941" s="225"/>
      <c r="J941" s="226">
        <f>ROUND(I941*H941,2)</f>
        <v>0</v>
      </c>
      <c r="K941" s="222" t="s">
        <v>144</v>
      </c>
      <c r="L941" s="46"/>
      <c r="M941" s="227" t="s">
        <v>19</v>
      </c>
      <c r="N941" s="228" t="s">
        <v>44</v>
      </c>
      <c r="O941" s="86"/>
      <c r="P941" s="229">
        <f>O941*H941</f>
        <v>0</v>
      </c>
      <c r="Q941" s="229">
        <v>0</v>
      </c>
      <c r="R941" s="229">
        <f>Q941*H941</f>
        <v>0</v>
      </c>
      <c r="S941" s="229">
        <v>0</v>
      </c>
      <c r="T941" s="230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31" t="s">
        <v>145</v>
      </c>
      <c r="AT941" s="231" t="s">
        <v>140</v>
      </c>
      <c r="AU941" s="231" t="s">
        <v>83</v>
      </c>
      <c r="AY941" s="19" t="s">
        <v>137</v>
      </c>
      <c r="BE941" s="232">
        <f>IF(N941="základní",J941,0)</f>
        <v>0</v>
      </c>
      <c r="BF941" s="232">
        <f>IF(N941="snížená",J941,0)</f>
        <v>0</v>
      </c>
      <c r="BG941" s="232">
        <f>IF(N941="zákl. přenesená",J941,0)</f>
        <v>0</v>
      </c>
      <c r="BH941" s="232">
        <f>IF(N941="sníž. přenesená",J941,0)</f>
        <v>0</v>
      </c>
      <c r="BI941" s="232">
        <f>IF(N941="nulová",J941,0)</f>
        <v>0</v>
      </c>
      <c r="BJ941" s="19" t="s">
        <v>81</v>
      </c>
      <c r="BK941" s="232">
        <f>ROUND(I941*H941,2)</f>
        <v>0</v>
      </c>
      <c r="BL941" s="19" t="s">
        <v>145</v>
      </c>
      <c r="BM941" s="231" t="s">
        <v>903</v>
      </c>
    </row>
    <row r="942" s="14" customFormat="1">
      <c r="A942" s="14"/>
      <c r="B942" s="244"/>
      <c r="C942" s="245"/>
      <c r="D942" s="235" t="s">
        <v>147</v>
      </c>
      <c r="E942" s="245"/>
      <c r="F942" s="247" t="s">
        <v>904</v>
      </c>
      <c r="G942" s="245"/>
      <c r="H942" s="248">
        <v>1518.75</v>
      </c>
      <c r="I942" s="249"/>
      <c r="J942" s="245"/>
      <c r="K942" s="245"/>
      <c r="L942" s="250"/>
      <c r="M942" s="251"/>
      <c r="N942" s="252"/>
      <c r="O942" s="252"/>
      <c r="P942" s="252"/>
      <c r="Q942" s="252"/>
      <c r="R942" s="252"/>
      <c r="S942" s="252"/>
      <c r="T942" s="25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4" t="s">
        <v>147</v>
      </c>
      <c r="AU942" s="254" t="s">
        <v>83</v>
      </c>
      <c r="AV942" s="14" t="s">
        <v>83</v>
      </c>
      <c r="AW942" s="14" t="s">
        <v>4</v>
      </c>
      <c r="AX942" s="14" t="s">
        <v>81</v>
      </c>
      <c r="AY942" s="254" t="s">
        <v>137</v>
      </c>
    </row>
    <row r="943" s="2" customFormat="1" ht="33" customHeight="1">
      <c r="A943" s="40"/>
      <c r="B943" s="41"/>
      <c r="C943" s="220" t="s">
        <v>905</v>
      </c>
      <c r="D943" s="220" t="s">
        <v>140</v>
      </c>
      <c r="E943" s="221" t="s">
        <v>906</v>
      </c>
      <c r="F943" s="222" t="s">
        <v>907</v>
      </c>
      <c r="G943" s="223" t="s">
        <v>170</v>
      </c>
      <c r="H943" s="224">
        <v>0.152</v>
      </c>
      <c r="I943" s="225"/>
      <c r="J943" s="226">
        <f>ROUND(I943*H943,2)</f>
        <v>0</v>
      </c>
      <c r="K943" s="222" t="s">
        <v>144</v>
      </c>
      <c r="L943" s="46"/>
      <c r="M943" s="227" t="s">
        <v>19</v>
      </c>
      <c r="N943" s="228" t="s">
        <v>44</v>
      </c>
      <c r="O943" s="86"/>
      <c r="P943" s="229">
        <f>O943*H943</f>
        <v>0</v>
      </c>
      <c r="Q943" s="229">
        <v>0</v>
      </c>
      <c r="R943" s="229">
        <f>Q943*H943</f>
        <v>0</v>
      </c>
      <c r="S943" s="229">
        <v>0</v>
      </c>
      <c r="T943" s="230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31" t="s">
        <v>145</v>
      </c>
      <c r="AT943" s="231" t="s">
        <v>140</v>
      </c>
      <c r="AU943" s="231" t="s">
        <v>83</v>
      </c>
      <c r="AY943" s="19" t="s">
        <v>137</v>
      </c>
      <c r="BE943" s="232">
        <f>IF(N943="základní",J943,0)</f>
        <v>0</v>
      </c>
      <c r="BF943" s="232">
        <f>IF(N943="snížená",J943,0)</f>
        <v>0</v>
      </c>
      <c r="BG943" s="232">
        <f>IF(N943="zákl. přenesená",J943,0)</f>
        <v>0</v>
      </c>
      <c r="BH943" s="232">
        <f>IF(N943="sníž. přenesená",J943,0)</f>
        <v>0</v>
      </c>
      <c r="BI943" s="232">
        <f>IF(N943="nulová",J943,0)</f>
        <v>0</v>
      </c>
      <c r="BJ943" s="19" t="s">
        <v>81</v>
      </c>
      <c r="BK943" s="232">
        <f>ROUND(I943*H943,2)</f>
        <v>0</v>
      </c>
      <c r="BL943" s="19" t="s">
        <v>145</v>
      </c>
      <c r="BM943" s="231" t="s">
        <v>908</v>
      </c>
    </row>
    <row r="944" s="14" customFormat="1">
      <c r="A944" s="14"/>
      <c r="B944" s="244"/>
      <c r="C944" s="245"/>
      <c r="D944" s="235" t="s">
        <v>147</v>
      </c>
      <c r="E944" s="246" t="s">
        <v>19</v>
      </c>
      <c r="F944" s="247" t="s">
        <v>909</v>
      </c>
      <c r="G944" s="245"/>
      <c r="H944" s="248">
        <v>0.152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4" t="s">
        <v>147</v>
      </c>
      <c r="AU944" s="254" t="s">
        <v>83</v>
      </c>
      <c r="AV944" s="14" t="s">
        <v>83</v>
      </c>
      <c r="AW944" s="14" t="s">
        <v>35</v>
      </c>
      <c r="AX944" s="14" t="s">
        <v>81</v>
      </c>
      <c r="AY944" s="254" t="s">
        <v>137</v>
      </c>
    </row>
    <row r="945" s="2" customFormat="1" ht="33" customHeight="1">
      <c r="A945" s="40"/>
      <c r="B945" s="41"/>
      <c r="C945" s="220" t="s">
        <v>910</v>
      </c>
      <c r="D945" s="220" t="s">
        <v>140</v>
      </c>
      <c r="E945" s="221" t="s">
        <v>911</v>
      </c>
      <c r="F945" s="222" t="s">
        <v>912</v>
      </c>
      <c r="G945" s="223" t="s">
        <v>170</v>
      </c>
      <c r="H945" s="224">
        <v>1.6779999999999999</v>
      </c>
      <c r="I945" s="225"/>
      <c r="J945" s="226">
        <f>ROUND(I945*H945,2)</f>
        <v>0</v>
      </c>
      <c r="K945" s="222" t="s">
        <v>144</v>
      </c>
      <c r="L945" s="46"/>
      <c r="M945" s="227" t="s">
        <v>19</v>
      </c>
      <c r="N945" s="228" t="s">
        <v>44</v>
      </c>
      <c r="O945" s="86"/>
      <c r="P945" s="229">
        <f>O945*H945</f>
        <v>0</v>
      </c>
      <c r="Q945" s="229">
        <v>0</v>
      </c>
      <c r="R945" s="229">
        <f>Q945*H945</f>
        <v>0</v>
      </c>
      <c r="S945" s="229">
        <v>0</v>
      </c>
      <c r="T945" s="230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31" t="s">
        <v>145</v>
      </c>
      <c r="AT945" s="231" t="s">
        <v>140</v>
      </c>
      <c r="AU945" s="231" t="s">
        <v>83</v>
      </c>
      <c r="AY945" s="19" t="s">
        <v>137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19" t="s">
        <v>81</v>
      </c>
      <c r="BK945" s="232">
        <f>ROUND(I945*H945,2)</f>
        <v>0</v>
      </c>
      <c r="BL945" s="19" t="s">
        <v>145</v>
      </c>
      <c r="BM945" s="231" t="s">
        <v>913</v>
      </c>
    </row>
    <row r="946" s="14" customFormat="1">
      <c r="A946" s="14"/>
      <c r="B946" s="244"/>
      <c r="C946" s="245"/>
      <c r="D946" s="235" t="s">
        <v>147</v>
      </c>
      <c r="E946" s="246" t="s">
        <v>19</v>
      </c>
      <c r="F946" s="247" t="s">
        <v>914</v>
      </c>
      <c r="G946" s="245"/>
      <c r="H946" s="248">
        <v>0.33300000000000002</v>
      </c>
      <c r="I946" s="249"/>
      <c r="J946" s="245"/>
      <c r="K946" s="245"/>
      <c r="L946" s="250"/>
      <c r="M946" s="251"/>
      <c r="N946" s="252"/>
      <c r="O946" s="252"/>
      <c r="P946" s="252"/>
      <c r="Q946" s="252"/>
      <c r="R946" s="252"/>
      <c r="S946" s="252"/>
      <c r="T946" s="25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4" t="s">
        <v>147</v>
      </c>
      <c r="AU946" s="254" t="s">
        <v>83</v>
      </c>
      <c r="AV946" s="14" t="s">
        <v>83</v>
      </c>
      <c r="AW946" s="14" t="s">
        <v>35</v>
      </c>
      <c r="AX946" s="14" t="s">
        <v>73</v>
      </c>
      <c r="AY946" s="254" t="s">
        <v>137</v>
      </c>
    </row>
    <row r="947" s="14" customFormat="1">
      <c r="A947" s="14"/>
      <c r="B947" s="244"/>
      <c r="C947" s="245"/>
      <c r="D947" s="235" t="s">
        <v>147</v>
      </c>
      <c r="E947" s="246" t="s">
        <v>19</v>
      </c>
      <c r="F947" s="247" t="s">
        <v>915</v>
      </c>
      <c r="G947" s="245"/>
      <c r="H947" s="248">
        <v>1.345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147</v>
      </c>
      <c r="AU947" s="254" t="s">
        <v>83</v>
      </c>
      <c r="AV947" s="14" t="s">
        <v>83</v>
      </c>
      <c r="AW947" s="14" t="s">
        <v>35</v>
      </c>
      <c r="AX947" s="14" t="s">
        <v>73</v>
      </c>
      <c r="AY947" s="254" t="s">
        <v>137</v>
      </c>
    </row>
    <row r="948" s="15" customFormat="1">
      <c r="A948" s="15"/>
      <c r="B948" s="265"/>
      <c r="C948" s="266"/>
      <c r="D948" s="235" t="s">
        <v>147</v>
      </c>
      <c r="E948" s="267" t="s">
        <v>19</v>
      </c>
      <c r="F948" s="268" t="s">
        <v>201</v>
      </c>
      <c r="G948" s="266"/>
      <c r="H948" s="269">
        <v>1.6779999999999999</v>
      </c>
      <c r="I948" s="270"/>
      <c r="J948" s="266"/>
      <c r="K948" s="266"/>
      <c r="L948" s="271"/>
      <c r="M948" s="272"/>
      <c r="N948" s="273"/>
      <c r="O948" s="273"/>
      <c r="P948" s="273"/>
      <c r="Q948" s="273"/>
      <c r="R948" s="273"/>
      <c r="S948" s="273"/>
      <c r="T948" s="274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75" t="s">
        <v>147</v>
      </c>
      <c r="AU948" s="275" t="s">
        <v>83</v>
      </c>
      <c r="AV948" s="15" t="s">
        <v>145</v>
      </c>
      <c r="AW948" s="15" t="s">
        <v>35</v>
      </c>
      <c r="AX948" s="15" t="s">
        <v>81</v>
      </c>
      <c r="AY948" s="275" t="s">
        <v>137</v>
      </c>
    </row>
    <row r="949" s="2" customFormat="1" ht="33" customHeight="1">
      <c r="A949" s="40"/>
      <c r="B949" s="41"/>
      <c r="C949" s="220" t="s">
        <v>916</v>
      </c>
      <c r="D949" s="220" t="s">
        <v>140</v>
      </c>
      <c r="E949" s="221" t="s">
        <v>917</v>
      </c>
      <c r="F949" s="222" t="s">
        <v>918</v>
      </c>
      <c r="G949" s="223" t="s">
        <v>170</v>
      </c>
      <c r="H949" s="224">
        <v>99.420000000000002</v>
      </c>
      <c r="I949" s="225"/>
      <c r="J949" s="226">
        <f>ROUND(I949*H949,2)</f>
        <v>0</v>
      </c>
      <c r="K949" s="222" t="s">
        <v>144</v>
      </c>
      <c r="L949" s="46"/>
      <c r="M949" s="227" t="s">
        <v>19</v>
      </c>
      <c r="N949" s="228" t="s">
        <v>44</v>
      </c>
      <c r="O949" s="86"/>
      <c r="P949" s="229">
        <f>O949*H949</f>
        <v>0</v>
      </c>
      <c r="Q949" s="229">
        <v>0</v>
      </c>
      <c r="R949" s="229">
        <f>Q949*H949</f>
        <v>0</v>
      </c>
      <c r="S949" s="229">
        <v>0</v>
      </c>
      <c r="T949" s="230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31" t="s">
        <v>145</v>
      </c>
      <c r="AT949" s="231" t="s">
        <v>140</v>
      </c>
      <c r="AU949" s="231" t="s">
        <v>83</v>
      </c>
      <c r="AY949" s="19" t="s">
        <v>137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9" t="s">
        <v>81</v>
      </c>
      <c r="BK949" s="232">
        <f>ROUND(I949*H949,2)</f>
        <v>0</v>
      </c>
      <c r="BL949" s="19" t="s">
        <v>145</v>
      </c>
      <c r="BM949" s="231" t="s">
        <v>919</v>
      </c>
    </row>
    <row r="950" s="14" customFormat="1">
      <c r="A950" s="14"/>
      <c r="B950" s="244"/>
      <c r="C950" s="245"/>
      <c r="D950" s="235" t="s">
        <v>147</v>
      </c>
      <c r="E950" s="246" t="s">
        <v>19</v>
      </c>
      <c r="F950" s="247" t="s">
        <v>920</v>
      </c>
      <c r="G950" s="245"/>
      <c r="H950" s="248">
        <v>101.25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147</v>
      </c>
      <c r="AU950" s="254" t="s">
        <v>83</v>
      </c>
      <c r="AV950" s="14" t="s">
        <v>83</v>
      </c>
      <c r="AW950" s="14" t="s">
        <v>35</v>
      </c>
      <c r="AX950" s="14" t="s">
        <v>73</v>
      </c>
      <c r="AY950" s="254" t="s">
        <v>137</v>
      </c>
    </row>
    <row r="951" s="14" customFormat="1">
      <c r="A951" s="14"/>
      <c r="B951" s="244"/>
      <c r="C951" s="245"/>
      <c r="D951" s="235" t="s">
        <v>147</v>
      </c>
      <c r="E951" s="246" t="s">
        <v>19</v>
      </c>
      <c r="F951" s="247" t="s">
        <v>921</v>
      </c>
      <c r="G951" s="245"/>
      <c r="H951" s="248">
        <v>-0.152</v>
      </c>
      <c r="I951" s="249"/>
      <c r="J951" s="245"/>
      <c r="K951" s="245"/>
      <c r="L951" s="250"/>
      <c r="M951" s="251"/>
      <c r="N951" s="252"/>
      <c r="O951" s="252"/>
      <c r="P951" s="252"/>
      <c r="Q951" s="252"/>
      <c r="R951" s="252"/>
      <c r="S951" s="252"/>
      <c r="T951" s="25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4" t="s">
        <v>147</v>
      </c>
      <c r="AU951" s="254" t="s">
        <v>83</v>
      </c>
      <c r="AV951" s="14" t="s">
        <v>83</v>
      </c>
      <c r="AW951" s="14" t="s">
        <v>35</v>
      </c>
      <c r="AX951" s="14" t="s">
        <v>73</v>
      </c>
      <c r="AY951" s="254" t="s">
        <v>137</v>
      </c>
    </row>
    <row r="952" s="14" customFormat="1">
      <c r="A952" s="14"/>
      <c r="B952" s="244"/>
      <c r="C952" s="245"/>
      <c r="D952" s="235" t="s">
        <v>147</v>
      </c>
      <c r="E952" s="246" t="s">
        <v>19</v>
      </c>
      <c r="F952" s="247" t="s">
        <v>922</v>
      </c>
      <c r="G952" s="245"/>
      <c r="H952" s="248">
        <v>-1.6779999999999999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4" t="s">
        <v>147</v>
      </c>
      <c r="AU952" s="254" t="s">
        <v>83</v>
      </c>
      <c r="AV952" s="14" t="s">
        <v>83</v>
      </c>
      <c r="AW952" s="14" t="s">
        <v>35</v>
      </c>
      <c r="AX952" s="14" t="s">
        <v>73</v>
      </c>
      <c r="AY952" s="254" t="s">
        <v>137</v>
      </c>
    </row>
    <row r="953" s="15" customFormat="1">
      <c r="A953" s="15"/>
      <c r="B953" s="265"/>
      <c r="C953" s="266"/>
      <c r="D953" s="235" t="s">
        <v>147</v>
      </c>
      <c r="E953" s="267" t="s">
        <v>19</v>
      </c>
      <c r="F953" s="268" t="s">
        <v>201</v>
      </c>
      <c r="G953" s="266"/>
      <c r="H953" s="269">
        <v>99.420000000000002</v>
      </c>
      <c r="I953" s="270"/>
      <c r="J953" s="266"/>
      <c r="K953" s="266"/>
      <c r="L953" s="271"/>
      <c r="M953" s="272"/>
      <c r="N953" s="273"/>
      <c r="O953" s="273"/>
      <c r="P953" s="273"/>
      <c r="Q953" s="273"/>
      <c r="R953" s="273"/>
      <c r="S953" s="273"/>
      <c r="T953" s="274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75" t="s">
        <v>147</v>
      </c>
      <c r="AU953" s="275" t="s">
        <v>83</v>
      </c>
      <c r="AV953" s="15" t="s">
        <v>145</v>
      </c>
      <c r="AW953" s="15" t="s">
        <v>35</v>
      </c>
      <c r="AX953" s="15" t="s">
        <v>81</v>
      </c>
      <c r="AY953" s="275" t="s">
        <v>137</v>
      </c>
    </row>
    <row r="954" s="2" customFormat="1" ht="21.75" customHeight="1">
      <c r="A954" s="40"/>
      <c r="B954" s="41"/>
      <c r="C954" s="220" t="s">
        <v>923</v>
      </c>
      <c r="D954" s="220" t="s">
        <v>140</v>
      </c>
      <c r="E954" s="221" t="s">
        <v>924</v>
      </c>
      <c r="F954" s="222" t="s">
        <v>925</v>
      </c>
      <c r="G954" s="223" t="s">
        <v>170</v>
      </c>
      <c r="H954" s="224">
        <v>101.25</v>
      </c>
      <c r="I954" s="225"/>
      <c r="J954" s="226">
        <f>ROUND(I954*H954,2)</f>
        <v>0</v>
      </c>
      <c r="K954" s="222" t="s">
        <v>144</v>
      </c>
      <c r="L954" s="46"/>
      <c r="M954" s="227" t="s">
        <v>19</v>
      </c>
      <c r="N954" s="228" t="s">
        <v>44</v>
      </c>
      <c r="O954" s="86"/>
      <c r="P954" s="229">
        <f>O954*H954</f>
        <v>0</v>
      </c>
      <c r="Q954" s="229">
        <v>0</v>
      </c>
      <c r="R954" s="229">
        <f>Q954*H954</f>
        <v>0</v>
      </c>
      <c r="S954" s="229">
        <v>0</v>
      </c>
      <c r="T954" s="230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31" t="s">
        <v>145</v>
      </c>
      <c r="AT954" s="231" t="s">
        <v>140</v>
      </c>
      <c r="AU954" s="231" t="s">
        <v>83</v>
      </c>
      <c r="AY954" s="19" t="s">
        <v>137</v>
      </c>
      <c r="BE954" s="232">
        <f>IF(N954="základní",J954,0)</f>
        <v>0</v>
      </c>
      <c r="BF954" s="232">
        <f>IF(N954="snížená",J954,0)</f>
        <v>0</v>
      </c>
      <c r="BG954" s="232">
        <f>IF(N954="zákl. přenesená",J954,0)</f>
        <v>0</v>
      </c>
      <c r="BH954" s="232">
        <f>IF(N954="sníž. přenesená",J954,0)</f>
        <v>0</v>
      </c>
      <c r="BI954" s="232">
        <f>IF(N954="nulová",J954,0)</f>
        <v>0</v>
      </c>
      <c r="BJ954" s="19" t="s">
        <v>81</v>
      </c>
      <c r="BK954" s="232">
        <f>ROUND(I954*H954,2)</f>
        <v>0</v>
      </c>
      <c r="BL954" s="19" t="s">
        <v>145</v>
      </c>
      <c r="BM954" s="231" t="s">
        <v>926</v>
      </c>
    </row>
    <row r="955" s="12" customFormat="1" ht="22.8" customHeight="1">
      <c r="A955" s="12"/>
      <c r="B955" s="204"/>
      <c r="C955" s="205"/>
      <c r="D955" s="206" t="s">
        <v>72</v>
      </c>
      <c r="E955" s="218" t="s">
        <v>927</v>
      </c>
      <c r="F955" s="218" t="s">
        <v>928</v>
      </c>
      <c r="G955" s="205"/>
      <c r="H955" s="205"/>
      <c r="I955" s="208"/>
      <c r="J955" s="219">
        <f>BK955</f>
        <v>0</v>
      </c>
      <c r="K955" s="205"/>
      <c r="L955" s="210"/>
      <c r="M955" s="211"/>
      <c r="N955" s="212"/>
      <c r="O955" s="212"/>
      <c r="P955" s="213">
        <f>P956</f>
        <v>0</v>
      </c>
      <c r="Q955" s="212"/>
      <c r="R955" s="213">
        <f>R956</f>
        <v>0</v>
      </c>
      <c r="S955" s="212"/>
      <c r="T955" s="214">
        <f>T956</f>
        <v>0</v>
      </c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R955" s="215" t="s">
        <v>81</v>
      </c>
      <c r="AT955" s="216" t="s">
        <v>72</v>
      </c>
      <c r="AU955" s="216" t="s">
        <v>81</v>
      </c>
      <c r="AY955" s="215" t="s">
        <v>137</v>
      </c>
      <c r="BK955" s="217">
        <f>BK956</f>
        <v>0</v>
      </c>
    </row>
    <row r="956" s="2" customFormat="1" ht="44.25" customHeight="1">
      <c r="A956" s="40"/>
      <c r="B956" s="41"/>
      <c r="C956" s="220" t="s">
        <v>929</v>
      </c>
      <c r="D956" s="220" t="s">
        <v>140</v>
      </c>
      <c r="E956" s="221" t="s">
        <v>930</v>
      </c>
      <c r="F956" s="222" t="s">
        <v>931</v>
      </c>
      <c r="G956" s="223" t="s">
        <v>170</v>
      </c>
      <c r="H956" s="224">
        <v>72.588999999999999</v>
      </c>
      <c r="I956" s="225"/>
      <c r="J956" s="226">
        <f>ROUND(I956*H956,2)</f>
        <v>0</v>
      </c>
      <c r="K956" s="222" t="s">
        <v>144</v>
      </c>
      <c r="L956" s="46"/>
      <c r="M956" s="227" t="s">
        <v>19</v>
      </c>
      <c r="N956" s="228" t="s">
        <v>44</v>
      </c>
      <c r="O956" s="86"/>
      <c r="P956" s="229">
        <f>O956*H956</f>
        <v>0</v>
      </c>
      <c r="Q956" s="229">
        <v>0</v>
      </c>
      <c r="R956" s="229">
        <f>Q956*H956</f>
        <v>0</v>
      </c>
      <c r="S956" s="229">
        <v>0</v>
      </c>
      <c r="T956" s="230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31" t="s">
        <v>145</v>
      </c>
      <c r="AT956" s="231" t="s">
        <v>140</v>
      </c>
      <c r="AU956" s="231" t="s">
        <v>83</v>
      </c>
      <c r="AY956" s="19" t="s">
        <v>137</v>
      </c>
      <c r="BE956" s="232">
        <f>IF(N956="základní",J956,0)</f>
        <v>0</v>
      </c>
      <c r="BF956" s="232">
        <f>IF(N956="snížená",J956,0)</f>
        <v>0</v>
      </c>
      <c r="BG956" s="232">
        <f>IF(N956="zákl. přenesená",J956,0)</f>
        <v>0</v>
      </c>
      <c r="BH956" s="232">
        <f>IF(N956="sníž. přenesená",J956,0)</f>
        <v>0</v>
      </c>
      <c r="BI956" s="232">
        <f>IF(N956="nulová",J956,0)</f>
        <v>0</v>
      </c>
      <c r="BJ956" s="19" t="s">
        <v>81</v>
      </c>
      <c r="BK956" s="232">
        <f>ROUND(I956*H956,2)</f>
        <v>0</v>
      </c>
      <c r="BL956" s="19" t="s">
        <v>145</v>
      </c>
      <c r="BM956" s="231" t="s">
        <v>932</v>
      </c>
    </row>
    <row r="957" s="12" customFormat="1" ht="25.92" customHeight="1">
      <c r="A957" s="12"/>
      <c r="B957" s="204"/>
      <c r="C957" s="205"/>
      <c r="D957" s="206" t="s">
        <v>72</v>
      </c>
      <c r="E957" s="207" t="s">
        <v>933</v>
      </c>
      <c r="F957" s="207" t="s">
        <v>934</v>
      </c>
      <c r="G957" s="205"/>
      <c r="H957" s="205"/>
      <c r="I957" s="208"/>
      <c r="J957" s="209">
        <f>BK957</f>
        <v>0</v>
      </c>
      <c r="K957" s="205"/>
      <c r="L957" s="210"/>
      <c r="M957" s="211"/>
      <c r="N957" s="212"/>
      <c r="O957" s="212"/>
      <c r="P957" s="213">
        <f>P958+P1030+P1096+P1201+P1203+P1205+P1207+P1259+P1278+P1336+P1352+P1401+P1411+P1499+P1570+P1589</f>
        <v>0</v>
      </c>
      <c r="Q957" s="212"/>
      <c r="R957" s="213">
        <f>R958+R1030+R1096+R1201+R1203+R1205+R1207+R1259+R1278+R1336+R1352+R1401+R1411+R1499+R1570+R1589</f>
        <v>7.9674662099999995</v>
      </c>
      <c r="S957" s="212"/>
      <c r="T957" s="214">
        <f>T958+T1030+T1096+T1201+T1203+T1205+T1207+T1259+T1278+T1336+T1352+T1401+T1411+T1499+T1570+T1589</f>
        <v>2.3509122000000002</v>
      </c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R957" s="215" t="s">
        <v>83</v>
      </c>
      <c r="AT957" s="216" t="s">
        <v>72</v>
      </c>
      <c r="AU957" s="216" t="s">
        <v>73</v>
      </c>
      <c r="AY957" s="215" t="s">
        <v>137</v>
      </c>
      <c r="BK957" s="217">
        <f>BK958+BK1030+BK1096+BK1201+BK1203+BK1205+BK1207+BK1259+BK1278+BK1336+BK1352+BK1401+BK1411+BK1499+BK1570+BK1589</f>
        <v>0</v>
      </c>
    </row>
    <row r="958" s="12" customFormat="1" ht="22.8" customHeight="1">
      <c r="A958" s="12"/>
      <c r="B958" s="204"/>
      <c r="C958" s="205"/>
      <c r="D958" s="206" t="s">
        <v>72</v>
      </c>
      <c r="E958" s="218" t="s">
        <v>935</v>
      </c>
      <c r="F958" s="218" t="s">
        <v>936</v>
      </c>
      <c r="G958" s="205"/>
      <c r="H958" s="205"/>
      <c r="I958" s="208"/>
      <c r="J958" s="219">
        <f>BK958</f>
        <v>0</v>
      </c>
      <c r="K958" s="205"/>
      <c r="L958" s="210"/>
      <c r="M958" s="211"/>
      <c r="N958" s="212"/>
      <c r="O958" s="212"/>
      <c r="P958" s="213">
        <f>SUM(P959:P1029)</f>
        <v>0</v>
      </c>
      <c r="Q958" s="212"/>
      <c r="R958" s="213">
        <f>SUM(R959:R1029)</f>
        <v>0.82823817</v>
      </c>
      <c r="S958" s="212"/>
      <c r="T958" s="214">
        <f>SUM(T959:T1029)</f>
        <v>0.33268799999999998</v>
      </c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R958" s="215" t="s">
        <v>83</v>
      </c>
      <c r="AT958" s="216" t="s">
        <v>72</v>
      </c>
      <c r="AU958" s="216" t="s">
        <v>81</v>
      </c>
      <c r="AY958" s="215" t="s">
        <v>137</v>
      </c>
      <c r="BK958" s="217">
        <f>SUM(BK959:BK1029)</f>
        <v>0</v>
      </c>
    </row>
    <row r="959" s="2" customFormat="1" ht="33" customHeight="1">
      <c r="A959" s="40"/>
      <c r="B959" s="41"/>
      <c r="C959" s="220" t="s">
        <v>937</v>
      </c>
      <c r="D959" s="220" t="s">
        <v>140</v>
      </c>
      <c r="E959" s="221" t="s">
        <v>938</v>
      </c>
      <c r="F959" s="222" t="s">
        <v>939</v>
      </c>
      <c r="G959" s="223" t="s">
        <v>143</v>
      </c>
      <c r="H959" s="224">
        <v>83.397000000000006</v>
      </c>
      <c r="I959" s="225"/>
      <c r="J959" s="226">
        <f>ROUND(I959*H959,2)</f>
        <v>0</v>
      </c>
      <c r="K959" s="222" t="s">
        <v>144</v>
      </c>
      <c r="L959" s="46"/>
      <c r="M959" s="227" t="s">
        <v>19</v>
      </c>
      <c r="N959" s="228" t="s">
        <v>44</v>
      </c>
      <c r="O959" s="86"/>
      <c r="P959" s="229">
        <f>O959*H959</f>
        <v>0</v>
      </c>
      <c r="Q959" s="229">
        <v>0</v>
      </c>
      <c r="R959" s="229">
        <f>Q959*H959</f>
        <v>0</v>
      </c>
      <c r="S959" s="229">
        <v>0</v>
      </c>
      <c r="T959" s="230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31" t="s">
        <v>239</v>
      </c>
      <c r="AT959" s="231" t="s">
        <v>140</v>
      </c>
      <c r="AU959" s="231" t="s">
        <v>83</v>
      </c>
      <c r="AY959" s="19" t="s">
        <v>137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19" t="s">
        <v>81</v>
      </c>
      <c r="BK959" s="232">
        <f>ROUND(I959*H959,2)</f>
        <v>0</v>
      </c>
      <c r="BL959" s="19" t="s">
        <v>239</v>
      </c>
      <c r="BM959" s="231" t="s">
        <v>940</v>
      </c>
    </row>
    <row r="960" s="13" customFormat="1">
      <c r="A960" s="13"/>
      <c r="B960" s="233"/>
      <c r="C960" s="234"/>
      <c r="D960" s="235" t="s">
        <v>147</v>
      </c>
      <c r="E960" s="236" t="s">
        <v>19</v>
      </c>
      <c r="F960" s="237" t="s">
        <v>431</v>
      </c>
      <c r="G960" s="234"/>
      <c r="H960" s="236" t="s">
        <v>19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3" t="s">
        <v>147</v>
      </c>
      <c r="AU960" s="243" t="s">
        <v>83</v>
      </c>
      <c r="AV960" s="13" t="s">
        <v>81</v>
      </c>
      <c r="AW960" s="13" t="s">
        <v>35</v>
      </c>
      <c r="AX960" s="13" t="s">
        <v>73</v>
      </c>
      <c r="AY960" s="243" t="s">
        <v>137</v>
      </c>
    </row>
    <row r="961" s="13" customFormat="1">
      <c r="A961" s="13"/>
      <c r="B961" s="233"/>
      <c r="C961" s="234"/>
      <c r="D961" s="235" t="s">
        <v>147</v>
      </c>
      <c r="E961" s="236" t="s">
        <v>19</v>
      </c>
      <c r="F961" s="237" t="s">
        <v>198</v>
      </c>
      <c r="G961" s="234"/>
      <c r="H961" s="236" t="s">
        <v>19</v>
      </c>
      <c r="I961" s="238"/>
      <c r="J961" s="234"/>
      <c r="K961" s="234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147</v>
      </c>
      <c r="AU961" s="243" t="s">
        <v>83</v>
      </c>
      <c r="AV961" s="13" t="s">
        <v>81</v>
      </c>
      <c r="AW961" s="13" t="s">
        <v>35</v>
      </c>
      <c r="AX961" s="13" t="s">
        <v>73</v>
      </c>
      <c r="AY961" s="243" t="s">
        <v>137</v>
      </c>
    </row>
    <row r="962" s="14" customFormat="1">
      <c r="A962" s="14"/>
      <c r="B962" s="244"/>
      <c r="C962" s="245"/>
      <c r="D962" s="235" t="s">
        <v>147</v>
      </c>
      <c r="E962" s="246" t="s">
        <v>19</v>
      </c>
      <c r="F962" s="247" t="s">
        <v>941</v>
      </c>
      <c r="G962" s="245"/>
      <c r="H962" s="248">
        <v>11.135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4" t="s">
        <v>147</v>
      </c>
      <c r="AU962" s="254" t="s">
        <v>83</v>
      </c>
      <c r="AV962" s="14" t="s">
        <v>83</v>
      </c>
      <c r="AW962" s="14" t="s">
        <v>35</v>
      </c>
      <c r="AX962" s="14" t="s">
        <v>73</v>
      </c>
      <c r="AY962" s="254" t="s">
        <v>137</v>
      </c>
    </row>
    <row r="963" s="14" customFormat="1">
      <c r="A963" s="14"/>
      <c r="B963" s="244"/>
      <c r="C963" s="245"/>
      <c r="D963" s="235" t="s">
        <v>147</v>
      </c>
      <c r="E963" s="246" t="s">
        <v>19</v>
      </c>
      <c r="F963" s="247" t="s">
        <v>942</v>
      </c>
      <c r="G963" s="245"/>
      <c r="H963" s="248">
        <v>0.28499999999999998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147</v>
      </c>
      <c r="AU963" s="254" t="s">
        <v>83</v>
      </c>
      <c r="AV963" s="14" t="s">
        <v>83</v>
      </c>
      <c r="AW963" s="14" t="s">
        <v>35</v>
      </c>
      <c r="AX963" s="14" t="s">
        <v>73</v>
      </c>
      <c r="AY963" s="254" t="s">
        <v>137</v>
      </c>
    </row>
    <row r="964" s="14" customFormat="1">
      <c r="A964" s="14"/>
      <c r="B964" s="244"/>
      <c r="C964" s="245"/>
      <c r="D964" s="235" t="s">
        <v>147</v>
      </c>
      <c r="E964" s="246" t="s">
        <v>19</v>
      </c>
      <c r="F964" s="247" t="s">
        <v>943</v>
      </c>
      <c r="G964" s="245"/>
      <c r="H964" s="248">
        <v>0.42699999999999999</v>
      </c>
      <c r="I964" s="249"/>
      <c r="J964" s="245"/>
      <c r="K964" s="245"/>
      <c r="L964" s="250"/>
      <c r="M964" s="251"/>
      <c r="N964" s="252"/>
      <c r="O964" s="252"/>
      <c r="P964" s="252"/>
      <c r="Q964" s="252"/>
      <c r="R964" s="252"/>
      <c r="S964" s="252"/>
      <c r="T964" s="25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4" t="s">
        <v>147</v>
      </c>
      <c r="AU964" s="254" t="s">
        <v>83</v>
      </c>
      <c r="AV964" s="14" t="s">
        <v>83</v>
      </c>
      <c r="AW964" s="14" t="s">
        <v>35</v>
      </c>
      <c r="AX964" s="14" t="s">
        <v>73</v>
      </c>
      <c r="AY964" s="254" t="s">
        <v>137</v>
      </c>
    </row>
    <row r="965" s="13" customFormat="1">
      <c r="A965" s="13"/>
      <c r="B965" s="233"/>
      <c r="C965" s="234"/>
      <c r="D965" s="235" t="s">
        <v>147</v>
      </c>
      <c r="E965" s="236" t="s">
        <v>19</v>
      </c>
      <c r="F965" s="237" t="s">
        <v>194</v>
      </c>
      <c r="G965" s="234"/>
      <c r="H965" s="236" t="s">
        <v>19</v>
      </c>
      <c r="I965" s="238"/>
      <c r="J965" s="234"/>
      <c r="K965" s="234"/>
      <c r="L965" s="239"/>
      <c r="M965" s="240"/>
      <c r="N965" s="241"/>
      <c r="O965" s="241"/>
      <c r="P965" s="241"/>
      <c r="Q965" s="241"/>
      <c r="R965" s="241"/>
      <c r="S965" s="241"/>
      <c r="T965" s="24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3" t="s">
        <v>147</v>
      </c>
      <c r="AU965" s="243" t="s">
        <v>83</v>
      </c>
      <c r="AV965" s="13" t="s">
        <v>81</v>
      </c>
      <c r="AW965" s="13" t="s">
        <v>35</v>
      </c>
      <c r="AX965" s="13" t="s">
        <v>73</v>
      </c>
      <c r="AY965" s="243" t="s">
        <v>137</v>
      </c>
    </row>
    <row r="966" s="14" customFormat="1">
      <c r="A966" s="14"/>
      <c r="B966" s="244"/>
      <c r="C966" s="245"/>
      <c r="D966" s="235" t="s">
        <v>147</v>
      </c>
      <c r="E966" s="246" t="s">
        <v>19</v>
      </c>
      <c r="F966" s="247" t="s">
        <v>288</v>
      </c>
      <c r="G966" s="245"/>
      <c r="H966" s="248">
        <v>19.149999999999999</v>
      </c>
      <c r="I966" s="249"/>
      <c r="J966" s="245"/>
      <c r="K966" s="245"/>
      <c r="L966" s="250"/>
      <c r="M966" s="251"/>
      <c r="N966" s="252"/>
      <c r="O966" s="252"/>
      <c r="P966" s="252"/>
      <c r="Q966" s="252"/>
      <c r="R966" s="252"/>
      <c r="S966" s="252"/>
      <c r="T966" s="25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4" t="s">
        <v>147</v>
      </c>
      <c r="AU966" s="254" t="s">
        <v>83</v>
      </c>
      <c r="AV966" s="14" t="s">
        <v>83</v>
      </c>
      <c r="AW966" s="14" t="s">
        <v>35</v>
      </c>
      <c r="AX966" s="14" t="s">
        <v>73</v>
      </c>
      <c r="AY966" s="254" t="s">
        <v>137</v>
      </c>
    </row>
    <row r="967" s="16" customFormat="1">
      <c r="A967" s="16"/>
      <c r="B967" s="276"/>
      <c r="C967" s="277"/>
      <c r="D967" s="235" t="s">
        <v>147</v>
      </c>
      <c r="E967" s="278" t="s">
        <v>19</v>
      </c>
      <c r="F967" s="279" t="s">
        <v>324</v>
      </c>
      <c r="G967" s="277"/>
      <c r="H967" s="280">
        <v>30.997</v>
      </c>
      <c r="I967" s="281"/>
      <c r="J967" s="277"/>
      <c r="K967" s="277"/>
      <c r="L967" s="282"/>
      <c r="M967" s="283"/>
      <c r="N967" s="284"/>
      <c r="O967" s="284"/>
      <c r="P967" s="284"/>
      <c r="Q967" s="284"/>
      <c r="R967" s="284"/>
      <c r="S967" s="284"/>
      <c r="T967" s="285"/>
      <c r="U967" s="16"/>
      <c r="V967" s="16"/>
      <c r="W967" s="16"/>
      <c r="X967" s="16"/>
      <c r="Y967" s="16"/>
      <c r="Z967" s="16"/>
      <c r="AA967" s="16"/>
      <c r="AB967" s="16"/>
      <c r="AC967" s="16"/>
      <c r="AD967" s="16"/>
      <c r="AE967" s="16"/>
      <c r="AT967" s="286" t="s">
        <v>147</v>
      </c>
      <c r="AU967" s="286" t="s">
        <v>83</v>
      </c>
      <c r="AV967" s="16" t="s">
        <v>138</v>
      </c>
      <c r="AW967" s="16" t="s">
        <v>35</v>
      </c>
      <c r="AX967" s="16" t="s">
        <v>73</v>
      </c>
      <c r="AY967" s="286" t="s">
        <v>137</v>
      </c>
    </row>
    <row r="968" s="13" customFormat="1">
      <c r="A968" s="13"/>
      <c r="B968" s="233"/>
      <c r="C968" s="234"/>
      <c r="D968" s="235" t="s">
        <v>147</v>
      </c>
      <c r="E968" s="236" t="s">
        <v>19</v>
      </c>
      <c r="F968" s="237" t="s">
        <v>441</v>
      </c>
      <c r="G968" s="234"/>
      <c r="H968" s="236" t="s">
        <v>19</v>
      </c>
      <c r="I968" s="238"/>
      <c r="J968" s="234"/>
      <c r="K968" s="234"/>
      <c r="L968" s="239"/>
      <c r="M968" s="240"/>
      <c r="N968" s="241"/>
      <c r="O968" s="241"/>
      <c r="P968" s="241"/>
      <c r="Q968" s="241"/>
      <c r="R968" s="241"/>
      <c r="S968" s="241"/>
      <c r="T968" s="24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3" t="s">
        <v>147</v>
      </c>
      <c r="AU968" s="243" t="s">
        <v>83</v>
      </c>
      <c r="AV968" s="13" t="s">
        <v>81</v>
      </c>
      <c r="AW968" s="13" t="s">
        <v>35</v>
      </c>
      <c r="AX968" s="13" t="s">
        <v>73</v>
      </c>
      <c r="AY968" s="243" t="s">
        <v>137</v>
      </c>
    </row>
    <row r="969" s="13" customFormat="1">
      <c r="A969" s="13"/>
      <c r="B969" s="233"/>
      <c r="C969" s="234"/>
      <c r="D969" s="235" t="s">
        <v>147</v>
      </c>
      <c r="E969" s="236" t="s">
        <v>19</v>
      </c>
      <c r="F969" s="237" t="s">
        <v>172</v>
      </c>
      <c r="G969" s="234"/>
      <c r="H969" s="236" t="s">
        <v>19</v>
      </c>
      <c r="I969" s="238"/>
      <c r="J969" s="234"/>
      <c r="K969" s="234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147</v>
      </c>
      <c r="AU969" s="243" t="s">
        <v>83</v>
      </c>
      <c r="AV969" s="13" t="s">
        <v>81</v>
      </c>
      <c r="AW969" s="13" t="s">
        <v>35</v>
      </c>
      <c r="AX969" s="13" t="s">
        <v>73</v>
      </c>
      <c r="AY969" s="243" t="s">
        <v>137</v>
      </c>
    </row>
    <row r="970" s="14" customFormat="1">
      <c r="A970" s="14"/>
      <c r="B970" s="244"/>
      <c r="C970" s="245"/>
      <c r="D970" s="235" t="s">
        <v>147</v>
      </c>
      <c r="E970" s="246" t="s">
        <v>19</v>
      </c>
      <c r="F970" s="247" t="s">
        <v>271</v>
      </c>
      <c r="G970" s="245"/>
      <c r="H970" s="248">
        <v>34.75</v>
      </c>
      <c r="I970" s="249"/>
      <c r="J970" s="245"/>
      <c r="K970" s="245"/>
      <c r="L970" s="250"/>
      <c r="M970" s="251"/>
      <c r="N970" s="252"/>
      <c r="O970" s="252"/>
      <c r="P970" s="252"/>
      <c r="Q970" s="252"/>
      <c r="R970" s="252"/>
      <c r="S970" s="252"/>
      <c r="T970" s="25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4" t="s">
        <v>147</v>
      </c>
      <c r="AU970" s="254" t="s">
        <v>83</v>
      </c>
      <c r="AV970" s="14" t="s">
        <v>83</v>
      </c>
      <c r="AW970" s="14" t="s">
        <v>35</v>
      </c>
      <c r="AX970" s="14" t="s">
        <v>73</v>
      </c>
      <c r="AY970" s="254" t="s">
        <v>137</v>
      </c>
    </row>
    <row r="971" s="13" customFormat="1">
      <c r="A971" s="13"/>
      <c r="B971" s="233"/>
      <c r="C971" s="234"/>
      <c r="D971" s="235" t="s">
        <v>147</v>
      </c>
      <c r="E971" s="236" t="s">
        <v>19</v>
      </c>
      <c r="F971" s="237" t="s">
        <v>272</v>
      </c>
      <c r="G971" s="234"/>
      <c r="H971" s="236" t="s">
        <v>19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3" t="s">
        <v>147</v>
      </c>
      <c r="AU971" s="243" t="s">
        <v>83</v>
      </c>
      <c r="AV971" s="13" t="s">
        <v>81</v>
      </c>
      <c r="AW971" s="13" t="s">
        <v>35</v>
      </c>
      <c r="AX971" s="13" t="s">
        <v>73</v>
      </c>
      <c r="AY971" s="243" t="s">
        <v>137</v>
      </c>
    </row>
    <row r="972" s="14" customFormat="1">
      <c r="A972" s="14"/>
      <c r="B972" s="244"/>
      <c r="C972" s="245"/>
      <c r="D972" s="235" t="s">
        <v>147</v>
      </c>
      <c r="E972" s="246" t="s">
        <v>19</v>
      </c>
      <c r="F972" s="247" t="s">
        <v>287</v>
      </c>
      <c r="G972" s="245"/>
      <c r="H972" s="248">
        <v>17.649999999999999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4" t="s">
        <v>147</v>
      </c>
      <c r="AU972" s="254" t="s">
        <v>83</v>
      </c>
      <c r="AV972" s="14" t="s">
        <v>83</v>
      </c>
      <c r="AW972" s="14" t="s">
        <v>35</v>
      </c>
      <c r="AX972" s="14" t="s">
        <v>73</v>
      </c>
      <c r="AY972" s="254" t="s">
        <v>137</v>
      </c>
    </row>
    <row r="973" s="16" customFormat="1">
      <c r="A973" s="16"/>
      <c r="B973" s="276"/>
      <c r="C973" s="277"/>
      <c r="D973" s="235" t="s">
        <v>147</v>
      </c>
      <c r="E973" s="278" t="s">
        <v>19</v>
      </c>
      <c r="F973" s="279" t="s">
        <v>324</v>
      </c>
      <c r="G973" s="277"/>
      <c r="H973" s="280">
        <v>52.399999999999999</v>
      </c>
      <c r="I973" s="281"/>
      <c r="J973" s="277"/>
      <c r="K973" s="277"/>
      <c r="L973" s="282"/>
      <c r="M973" s="283"/>
      <c r="N973" s="284"/>
      <c r="O973" s="284"/>
      <c r="P973" s="284"/>
      <c r="Q973" s="284"/>
      <c r="R973" s="284"/>
      <c r="S973" s="284"/>
      <c r="T973" s="285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T973" s="286" t="s">
        <v>147</v>
      </c>
      <c r="AU973" s="286" t="s">
        <v>83</v>
      </c>
      <c r="AV973" s="16" t="s">
        <v>138</v>
      </c>
      <c r="AW973" s="16" t="s">
        <v>35</v>
      </c>
      <c r="AX973" s="16" t="s">
        <v>73</v>
      </c>
      <c r="AY973" s="286" t="s">
        <v>137</v>
      </c>
    </row>
    <row r="974" s="15" customFormat="1">
      <c r="A974" s="15"/>
      <c r="B974" s="265"/>
      <c r="C974" s="266"/>
      <c r="D974" s="235" t="s">
        <v>147</v>
      </c>
      <c r="E974" s="267" t="s">
        <v>19</v>
      </c>
      <c r="F974" s="268" t="s">
        <v>201</v>
      </c>
      <c r="G974" s="266"/>
      <c r="H974" s="269">
        <v>83.396999999999991</v>
      </c>
      <c r="I974" s="270"/>
      <c r="J974" s="266"/>
      <c r="K974" s="266"/>
      <c r="L974" s="271"/>
      <c r="M974" s="272"/>
      <c r="N974" s="273"/>
      <c r="O974" s="273"/>
      <c r="P974" s="273"/>
      <c r="Q974" s="273"/>
      <c r="R974" s="273"/>
      <c r="S974" s="273"/>
      <c r="T974" s="274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5" t="s">
        <v>147</v>
      </c>
      <c r="AU974" s="275" t="s">
        <v>83</v>
      </c>
      <c r="AV974" s="15" t="s">
        <v>145</v>
      </c>
      <c r="AW974" s="15" t="s">
        <v>35</v>
      </c>
      <c r="AX974" s="15" t="s">
        <v>81</v>
      </c>
      <c r="AY974" s="275" t="s">
        <v>137</v>
      </c>
    </row>
    <row r="975" s="2" customFormat="1" ht="33" customHeight="1">
      <c r="A975" s="40"/>
      <c r="B975" s="41"/>
      <c r="C975" s="220" t="s">
        <v>944</v>
      </c>
      <c r="D975" s="220" t="s">
        <v>140</v>
      </c>
      <c r="E975" s="221" t="s">
        <v>945</v>
      </c>
      <c r="F975" s="222" t="s">
        <v>946</v>
      </c>
      <c r="G975" s="223" t="s">
        <v>143</v>
      </c>
      <c r="H975" s="224">
        <v>3.5419999999999998</v>
      </c>
      <c r="I975" s="225"/>
      <c r="J975" s="226">
        <f>ROUND(I975*H975,2)</f>
        <v>0</v>
      </c>
      <c r="K975" s="222" t="s">
        <v>144</v>
      </c>
      <c r="L975" s="46"/>
      <c r="M975" s="227" t="s">
        <v>19</v>
      </c>
      <c r="N975" s="228" t="s">
        <v>44</v>
      </c>
      <c r="O975" s="86"/>
      <c r="P975" s="229">
        <f>O975*H975</f>
        <v>0</v>
      </c>
      <c r="Q975" s="229">
        <v>0</v>
      </c>
      <c r="R975" s="229">
        <f>Q975*H975</f>
        <v>0</v>
      </c>
      <c r="S975" s="229">
        <v>0</v>
      </c>
      <c r="T975" s="230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31" t="s">
        <v>239</v>
      </c>
      <c r="AT975" s="231" t="s">
        <v>140</v>
      </c>
      <c r="AU975" s="231" t="s">
        <v>83</v>
      </c>
      <c r="AY975" s="19" t="s">
        <v>137</v>
      </c>
      <c r="BE975" s="232">
        <f>IF(N975="základní",J975,0)</f>
        <v>0</v>
      </c>
      <c r="BF975" s="232">
        <f>IF(N975="snížená",J975,0)</f>
        <v>0</v>
      </c>
      <c r="BG975" s="232">
        <f>IF(N975="zákl. přenesená",J975,0)</f>
        <v>0</v>
      </c>
      <c r="BH975" s="232">
        <f>IF(N975="sníž. přenesená",J975,0)</f>
        <v>0</v>
      </c>
      <c r="BI975" s="232">
        <f>IF(N975="nulová",J975,0)</f>
        <v>0</v>
      </c>
      <c r="BJ975" s="19" t="s">
        <v>81</v>
      </c>
      <c r="BK975" s="232">
        <f>ROUND(I975*H975,2)</f>
        <v>0</v>
      </c>
      <c r="BL975" s="19" t="s">
        <v>239</v>
      </c>
      <c r="BM975" s="231" t="s">
        <v>947</v>
      </c>
    </row>
    <row r="976" s="13" customFormat="1">
      <c r="A976" s="13"/>
      <c r="B976" s="233"/>
      <c r="C976" s="234"/>
      <c r="D976" s="235" t="s">
        <v>147</v>
      </c>
      <c r="E976" s="236" t="s">
        <v>19</v>
      </c>
      <c r="F976" s="237" t="s">
        <v>172</v>
      </c>
      <c r="G976" s="234"/>
      <c r="H976" s="236" t="s">
        <v>19</v>
      </c>
      <c r="I976" s="238"/>
      <c r="J976" s="234"/>
      <c r="K976" s="234"/>
      <c r="L976" s="239"/>
      <c r="M976" s="240"/>
      <c r="N976" s="241"/>
      <c r="O976" s="241"/>
      <c r="P976" s="241"/>
      <c r="Q976" s="241"/>
      <c r="R976" s="241"/>
      <c r="S976" s="241"/>
      <c r="T976" s="24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3" t="s">
        <v>147</v>
      </c>
      <c r="AU976" s="243" t="s">
        <v>83</v>
      </c>
      <c r="AV976" s="13" t="s">
        <v>81</v>
      </c>
      <c r="AW976" s="13" t="s">
        <v>35</v>
      </c>
      <c r="AX976" s="13" t="s">
        <v>73</v>
      </c>
      <c r="AY976" s="243" t="s">
        <v>137</v>
      </c>
    </row>
    <row r="977" s="14" customFormat="1">
      <c r="A977" s="14"/>
      <c r="B977" s="244"/>
      <c r="C977" s="245"/>
      <c r="D977" s="235" t="s">
        <v>147</v>
      </c>
      <c r="E977" s="246" t="s">
        <v>19</v>
      </c>
      <c r="F977" s="247" t="s">
        <v>948</v>
      </c>
      <c r="G977" s="245"/>
      <c r="H977" s="248">
        <v>3.5419999999999998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4" t="s">
        <v>147</v>
      </c>
      <c r="AU977" s="254" t="s">
        <v>83</v>
      </c>
      <c r="AV977" s="14" t="s">
        <v>83</v>
      </c>
      <c r="AW977" s="14" t="s">
        <v>35</v>
      </c>
      <c r="AX977" s="14" t="s">
        <v>81</v>
      </c>
      <c r="AY977" s="254" t="s">
        <v>137</v>
      </c>
    </row>
    <row r="978" s="2" customFormat="1" ht="16.5" customHeight="1">
      <c r="A978" s="40"/>
      <c r="B978" s="41"/>
      <c r="C978" s="255" t="s">
        <v>949</v>
      </c>
      <c r="D978" s="255" t="s">
        <v>157</v>
      </c>
      <c r="E978" s="256" t="s">
        <v>950</v>
      </c>
      <c r="F978" s="257" t="s">
        <v>951</v>
      </c>
      <c r="G978" s="258" t="s">
        <v>170</v>
      </c>
      <c r="H978" s="259">
        <v>0.029999999999999999</v>
      </c>
      <c r="I978" s="260"/>
      <c r="J978" s="261">
        <f>ROUND(I978*H978,2)</f>
        <v>0</v>
      </c>
      <c r="K978" s="257" t="s">
        <v>144</v>
      </c>
      <c r="L978" s="262"/>
      <c r="M978" s="263" t="s">
        <v>19</v>
      </c>
      <c r="N978" s="264" t="s">
        <v>44</v>
      </c>
      <c r="O978" s="86"/>
      <c r="P978" s="229">
        <f>O978*H978</f>
        <v>0</v>
      </c>
      <c r="Q978" s="229">
        <v>1</v>
      </c>
      <c r="R978" s="229">
        <f>Q978*H978</f>
        <v>0.029999999999999999</v>
      </c>
      <c r="S978" s="229">
        <v>0</v>
      </c>
      <c r="T978" s="230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31" t="s">
        <v>353</v>
      </c>
      <c r="AT978" s="231" t="s">
        <v>157</v>
      </c>
      <c r="AU978" s="231" t="s">
        <v>83</v>
      </c>
      <c r="AY978" s="19" t="s">
        <v>137</v>
      </c>
      <c r="BE978" s="232">
        <f>IF(N978="základní",J978,0)</f>
        <v>0</v>
      </c>
      <c r="BF978" s="232">
        <f>IF(N978="snížená",J978,0)</f>
        <v>0</v>
      </c>
      <c r="BG978" s="232">
        <f>IF(N978="zákl. přenesená",J978,0)</f>
        <v>0</v>
      </c>
      <c r="BH978" s="232">
        <f>IF(N978="sníž. přenesená",J978,0)</f>
        <v>0</v>
      </c>
      <c r="BI978" s="232">
        <f>IF(N978="nulová",J978,0)</f>
        <v>0</v>
      </c>
      <c r="BJ978" s="19" t="s">
        <v>81</v>
      </c>
      <c r="BK978" s="232">
        <f>ROUND(I978*H978,2)</f>
        <v>0</v>
      </c>
      <c r="BL978" s="19" t="s">
        <v>239</v>
      </c>
      <c r="BM978" s="231" t="s">
        <v>952</v>
      </c>
    </row>
    <row r="979" s="14" customFormat="1">
      <c r="A979" s="14"/>
      <c r="B979" s="244"/>
      <c r="C979" s="245"/>
      <c r="D979" s="235" t="s">
        <v>147</v>
      </c>
      <c r="E979" s="246" t="s">
        <v>19</v>
      </c>
      <c r="F979" s="247" t="s">
        <v>953</v>
      </c>
      <c r="G979" s="245"/>
      <c r="H979" s="248">
        <v>0.029999999999999999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147</v>
      </c>
      <c r="AU979" s="254" t="s">
        <v>83</v>
      </c>
      <c r="AV979" s="14" t="s">
        <v>83</v>
      </c>
      <c r="AW979" s="14" t="s">
        <v>35</v>
      </c>
      <c r="AX979" s="14" t="s">
        <v>81</v>
      </c>
      <c r="AY979" s="254" t="s">
        <v>137</v>
      </c>
    </row>
    <row r="980" s="2" customFormat="1" ht="21.75" customHeight="1">
      <c r="A980" s="40"/>
      <c r="B980" s="41"/>
      <c r="C980" s="220" t="s">
        <v>954</v>
      </c>
      <c r="D980" s="220" t="s">
        <v>140</v>
      </c>
      <c r="E980" s="221" t="s">
        <v>955</v>
      </c>
      <c r="F980" s="222" t="s">
        <v>956</v>
      </c>
      <c r="G980" s="223" t="s">
        <v>143</v>
      </c>
      <c r="H980" s="224">
        <v>4.7359999999999998</v>
      </c>
      <c r="I980" s="225"/>
      <c r="J980" s="226">
        <f>ROUND(I980*H980,2)</f>
        <v>0</v>
      </c>
      <c r="K980" s="222" t="s">
        <v>144</v>
      </c>
      <c r="L980" s="46"/>
      <c r="M980" s="227" t="s">
        <v>19</v>
      </c>
      <c r="N980" s="228" t="s">
        <v>44</v>
      </c>
      <c r="O980" s="86"/>
      <c r="P980" s="229">
        <f>O980*H980</f>
        <v>0</v>
      </c>
      <c r="Q980" s="229">
        <v>0.0035000000000000001</v>
      </c>
      <c r="R980" s="229">
        <f>Q980*H980</f>
        <v>0.016576</v>
      </c>
      <c r="S980" s="229">
        <v>0</v>
      </c>
      <c r="T980" s="230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31" t="s">
        <v>239</v>
      </c>
      <c r="AT980" s="231" t="s">
        <v>140</v>
      </c>
      <c r="AU980" s="231" t="s">
        <v>83</v>
      </c>
      <c r="AY980" s="19" t="s">
        <v>137</v>
      </c>
      <c r="BE980" s="232">
        <f>IF(N980="základní",J980,0)</f>
        <v>0</v>
      </c>
      <c r="BF980" s="232">
        <f>IF(N980="snížená",J980,0)</f>
        <v>0</v>
      </c>
      <c r="BG980" s="232">
        <f>IF(N980="zákl. přenesená",J980,0)</f>
        <v>0</v>
      </c>
      <c r="BH980" s="232">
        <f>IF(N980="sníž. přenesená",J980,0)</f>
        <v>0</v>
      </c>
      <c r="BI980" s="232">
        <f>IF(N980="nulová",J980,0)</f>
        <v>0</v>
      </c>
      <c r="BJ980" s="19" t="s">
        <v>81</v>
      </c>
      <c r="BK980" s="232">
        <f>ROUND(I980*H980,2)</f>
        <v>0</v>
      </c>
      <c r="BL980" s="19" t="s">
        <v>239</v>
      </c>
      <c r="BM980" s="231" t="s">
        <v>957</v>
      </c>
    </row>
    <row r="981" s="13" customFormat="1">
      <c r="A981" s="13"/>
      <c r="B981" s="233"/>
      <c r="C981" s="234"/>
      <c r="D981" s="235" t="s">
        <v>147</v>
      </c>
      <c r="E981" s="236" t="s">
        <v>19</v>
      </c>
      <c r="F981" s="237" t="s">
        <v>958</v>
      </c>
      <c r="G981" s="234"/>
      <c r="H981" s="236" t="s">
        <v>19</v>
      </c>
      <c r="I981" s="238"/>
      <c r="J981" s="234"/>
      <c r="K981" s="234"/>
      <c r="L981" s="239"/>
      <c r="M981" s="240"/>
      <c r="N981" s="241"/>
      <c r="O981" s="241"/>
      <c r="P981" s="241"/>
      <c r="Q981" s="241"/>
      <c r="R981" s="241"/>
      <c r="S981" s="241"/>
      <c r="T981" s="242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3" t="s">
        <v>147</v>
      </c>
      <c r="AU981" s="243" t="s">
        <v>83</v>
      </c>
      <c r="AV981" s="13" t="s">
        <v>81</v>
      </c>
      <c r="AW981" s="13" t="s">
        <v>35</v>
      </c>
      <c r="AX981" s="13" t="s">
        <v>73</v>
      </c>
      <c r="AY981" s="243" t="s">
        <v>137</v>
      </c>
    </row>
    <row r="982" s="14" customFormat="1">
      <c r="A982" s="14"/>
      <c r="B982" s="244"/>
      <c r="C982" s="245"/>
      <c r="D982" s="235" t="s">
        <v>147</v>
      </c>
      <c r="E982" s="246" t="s">
        <v>19</v>
      </c>
      <c r="F982" s="247" t="s">
        <v>959</v>
      </c>
      <c r="G982" s="245"/>
      <c r="H982" s="248">
        <v>4.7359999999999998</v>
      </c>
      <c r="I982" s="249"/>
      <c r="J982" s="245"/>
      <c r="K982" s="245"/>
      <c r="L982" s="250"/>
      <c r="M982" s="251"/>
      <c r="N982" s="252"/>
      <c r="O982" s="252"/>
      <c r="P982" s="252"/>
      <c r="Q982" s="252"/>
      <c r="R982" s="252"/>
      <c r="S982" s="252"/>
      <c r="T982" s="253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4" t="s">
        <v>147</v>
      </c>
      <c r="AU982" s="254" t="s">
        <v>83</v>
      </c>
      <c r="AV982" s="14" t="s">
        <v>83</v>
      </c>
      <c r="AW982" s="14" t="s">
        <v>35</v>
      </c>
      <c r="AX982" s="14" t="s">
        <v>81</v>
      </c>
      <c r="AY982" s="254" t="s">
        <v>137</v>
      </c>
    </row>
    <row r="983" s="2" customFormat="1" ht="33" customHeight="1">
      <c r="A983" s="40"/>
      <c r="B983" s="41"/>
      <c r="C983" s="220" t="s">
        <v>960</v>
      </c>
      <c r="D983" s="220" t="s">
        <v>140</v>
      </c>
      <c r="E983" s="221" t="s">
        <v>961</v>
      </c>
      <c r="F983" s="222" t="s">
        <v>962</v>
      </c>
      <c r="G983" s="223" t="s">
        <v>143</v>
      </c>
      <c r="H983" s="224">
        <v>13.177</v>
      </c>
      <c r="I983" s="225"/>
      <c r="J983" s="226">
        <f>ROUND(I983*H983,2)</f>
        <v>0</v>
      </c>
      <c r="K983" s="222" t="s">
        <v>144</v>
      </c>
      <c r="L983" s="46"/>
      <c r="M983" s="227" t="s">
        <v>19</v>
      </c>
      <c r="N983" s="228" t="s">
        <v>44</v>
      </c>
      <c r="O983" s="86"/>
      <c r="P983" s="229">
        <f>O983*H983</f>
        <v>0</v>
      </c>
      <c r="Q983" s="229">
        <v>0.0060099999999999997</v>
      </c>
      <c r="R983" s="229">
        <f>Q983*H983</f>
        <v>0.079193769999999997</v>
      </c>
      <c r="S983" s="229">
        <v>0</v>
      </c>
      <c r="T983" s="230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31" t="s">
        <v>239</v>
      </c>
      <c r="AT983" s="231" t="s">
        <v>140</v>
      </c>
      <c r="AU983" s="231" t="s">
        <v>83</v>
      </c>
      <c r="AY983" s="19" t="s">
        <v>137</v>
      </c>
      <c r="BE983" s="232">
        <f>IF(N983="základní",J983,0)</f>
        <v>0</v>
      </c>
      <c r="BF983" s="232">
        <f>IF(N983="snížená",J983,0)</f>
        <v>0</v>
      </c>
      <c r="BG983" s="232">
        <f>IF(N983="zákl. přenesená",J983,0)</f>
        <v>0</v>
      </c>
      <c r="BH983" s="232">
        <f>IF(N983="sníž. přenesená",J983,0)</f>
        <v>0</v>
      </c>
      <c r="BI983" s="232">
        <f>IF(N983="nulová",J983,0)</f>
        <v>0</v>
      </c>
      <c r="BJ983" s="19" t="s">
        <v>81</v>
      </c>
      <c r="BK983" s="232">
        <f>ROUND(I983*H983,2)</f>
        <v>0</v>
      </c>
      <c r="BL983" s="19" t="s">
        <v>239</v>
      </c>
      <c r="BM983" s="231" t="s">
        <v>963</v>
      </c>
    </row>
    <row r="984" s="13" customFormat="1">
      <c r="A984" s="13"/>
      <c r="B984" s="233"/>
      <c r="C984" s="234"/>
      <c r="D984" s="235" t="s">
        <v>147</v>
      </c>
      <c r="E984" s="236" t="s">
        <v>19</v>
      </c>
      <c r="F984" s="237" t="s">
        <v>964</v>
      </c>
      <c r="G984" s="234"/>
      <c r="H984" s="236" t="s">
        <v>19</v>
      </c>
      <c r="I984" s="238"/>
      <c r="J984" s="234"/>
      <c r="K984" s="234"/>
      <c r="L984" s="239"/>
      <c r="M984" s="240"/>
      <c r="N984" s="241"/>
      <c r="O984" s="241"/>
      <c r="P984" s="241"/>
      <c r="Q984" s="241"/>
      <c r="R984" s="241"/>
      <c r="S984" s="241"/>
      <c r="T984" s="24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3" t="s">
        <v>147</v>
      </c>
      <c r="AU984" s="243" t="s">
        <v>83</v>
      </c>
      <c r="AV984" s="13" t="s">
        <v>81</v>
      </c>
      <c r="AW984" s="13" t="s">
        <v>35</v>
      </c>
      <c r="AX984" s="13" t="s">
        <v>73</v>
      </c>
      <c r="AY984" s="243" t="s">
        <v>137</v>
      </c>
    </row>
    <row r="985" s="14" customFormat="1">
      <c r="A985" s="14"/>
      <c r="B985" s="244"/>
      <c r="C985" s="245"/>
      <c r="D985" s="235" t="s">
        <v>147</v>
      </c>
      <c r="E985" s="246" t="s">
        <v>19</v>
      </c>
      <c r="F985" s="247" t="s">
        <v>965</v>
      </c>
      <c r="G985" s="245"/>
      <c r="H985" s="248">
        <v>1.722</v>
      </c>
      <c r="I985" s="249"/>
      <c r="J985" s="245"/>
      <c r="K985" s="245"/>
      <c r="L985" s="250"/>
      <c r="M985" s="251"/>
      <c r="N985" s="252"/>
      <c r="O985" s="252"/>
      <c r="P985" s="252"/>
      <c r="Q985" s="252"/>
      <c r="R985" s="252"/>
      <c r="S985" s="252"/>
      <c r="T985" s="25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4" t="s">
        <v>147</v>
      </c>
      <c r="AU985" s="254" t="s">
        <v>83</v>
      </c>
      <c r="AV985" s="14" t="s">
        <v>83</v>
      </c>
      <c r="AW985" s="14" t="s">
        <v>35</v>
      </c>
      <c r="AX985" s="14" t="s">
        <v>73</v>
      </c>
      <c r="AY985" s="254" t="s">
        <v>137</v>
      </c>
    </row>
    <row r="986" s="13" customFormat="1">
      <c r="A986" s="13"/>
      <c r="B986" s="233"/>
      <c r="C986" s="234"/>
      <c r="D986" s="235" t="s">
        <v>147</v>
      </c>
      <c r="E986" s="236" t="s">
        <v>19</v>
      </c>
      <c r="F986" s="237" t="s">
        <v>966</v>
      </c>
      <c r="G986" s="234"/>
      <c r="H986" s="236" t="s">
        <v>19</v>
      </c>
      <c r="I986" s="238"/>
      <c r="J986" s="234"/>
      <c r="K986" s="234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147</v>
      </c>
      <c r="AU986" s="243" t="s">
        <v>83</v>
      </c>
      <c r="AV986" s="13" t="s">
        <v>81</v>
      </c>
      <c r="AW986" s="13" t="s">
        <v>35</v>
      </c>
      <c r="AX986" s="13" t="s">
        <v>73</v>
      </c>
      <c r="AY986" s="243" t="s">
        <v>137</v>
      </c>
    </row>
    <row r="987" s="14" customFormat="1">
      <c r="A987" s="14"/>
      <c r="B987" s="244"/>
      <c r="C987" s="245"/>
      <c r="D987" s="235" t="s">
        <v>147</v>
      </c>
      <c r="E987" s="246" t="s">
        <v>19</v>
      </c>
      <c r="F987" s="247" t="s">
        <v>967</v>
      </c>
      <c r="G987" s="245"/>
      <c r="H987" s="248">
        <v>0.86099999999999999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147</v>
      </c>
      <c r="AU987" s="254" t="s">
        <v>83</v>
      </c>
      <c r="AV987" s="14" t="s">
        <v>83</v>
      </c>
      <c r="AW987" s="14" t="s">
        <v>35</v>
      </c>
      <c r="AX987" s="14" t="s">
        <v>73</v>
      </c>
      <c r="AY987" s="254" t="s">
        <v>137</v>
      </c>
    </row>
    <row r="988" s="13" customFormat="1">
      <c r="A988" s="13"/>
      <c r="B988" s="233"/>
      <c r="C988" s="234"/>
      <c r="D988" s="235" t="s">
        <v>147</v>
      </c>
      <c r="E988" s="236" t="s">
        <v>19</v>
      </c>
      <c r="F988" s="237" t="s">
        <v>968</v>
      </c>
      <c r="G988" s="234"/>
      <c r="H988" s="236" t="s">
        <v>19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147</v>
      </c>
      <c r="AU988" s="243" t="s">
        <v>83</v>
      </c>
      <c r="AV988" s="13" t="s">
        <v>81</v>
      </c>
      <c r="AW988" s="13" t="s">
        <v>35</v>
      </c>
      <c r="AX988" s="13" t="s">
        <v>73</v>
      </c>
      <c r="AY988" s="243" t="s">
        <v>137</v>
      </c>
    </row>
    <row r="989" s="14" customFormat="1">
      <c r="A989" s="14"/>
      <c r="B989" s="244"/>
      <c r="C989" s="245"/>
      <c r="D989" s="235" t="s">
        <v>147</v>
      </c>
      <c r="E989" s="246" t="s">
        <v>19</v>
      </c>
      <c r="F989" s="247" t="s">
        <v>969</v>
      </c>
      <c r="G989" s="245"/>
      <c r="H989" s="248">
        <v>1.577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147</v>
      </c>
      <c r="AU989" s="254" t="s">
        <v>83</v>
      </c>
      <c r="AV989" s="14" t="s">
        <v>83</v>
      </c>
      <c r="AW989" s="14" t="s">
        <v>35</v>
      </c>
      <c r="AX989" s="14" t="s">
        <v>73</v>
      </c>
      <c r="AY989" s="254" t="s">
        <v>137</v>
      </c>
    </row>
    <row r="990" s="14" customFormat="1">
      <c r="A990" s="14"/>
      <c r="B990" s="244"/>
      <c r="C990" s="245"/>
      <c r="D990" s="235" t="s">
        <v>147</v>
      </c>
      <c r="E990" s="246" t="s">
        <v>19</v>
      </c>
      <c r="F990" s="247" t="s">
        <v>970</v>
      </c>
      <c r="G990" s="245"/>
      <c r="H990" s="248">
        <v>2.9279999999999999</v>
      </c>
      <c r="I990" s="249"/>
      <c r="J990" s="245"/>
      <c r="K990" s="245"/>
      <c r="L990" s="250"/>
      <c r="M990" s="251"/>
      <c r="N990" s="252"/>
      <c r="O990" s="252"/>
      <c r="P990" s="252"/>
      <c r="Q990" s="252"/>
      <c r="R990" s="252"/>
      <c r="S990" s="252"/>
      <c r="T990" s="25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4" t="s">
        <v>147</v>
      </c>
      <c r="AU990" s="254" t="s">
        <v>83</v>
      </c>
      <c r="AV990" s="14" t="s">
        <v>83</v>
      </c>
      <c r="AW990" s="14" t="s">
        <v>35</v>
      </c>
      <c r="AX990" s="14" t="s">
        <v>73</v>
      </c>
      <c r="AY990" s="254" t="s">
        <v>137</v>
      </c>
    </row>
    <row r="991" s="14" customFormat="1">
      <c r="A991" s="14"/>
      <c r="B991" s="244"/>
      <c r="C991" s="245"/>
      <c r="D991" s="235" t="s">
        <v>147</v>
      </c>
      <c r="E991" s="246" t="s">
        <v>19</v>
      </c>
      <c r="F991" s="247" t="s">
        <v>971</v>
      </c>
      <c r="G991" s="245"/>
      <c r="H991" s="248">
        <v>3.4980000000000002</v>
      </c>
      <c r="I991" s="249"/>
      <c r="J991" s="245"/>
      <c r="K991" s="245"/>
      <c r="L991" s="250"/>
      <c r="M991" s="251"/>
      <c r="N991" s="252"/>
      <c r="O991" s="252"/>
      <c r="P991" s="252"/>
      <c r="Q991" s="252"/>
      <c r="R991" s="252"/>
      <c r="S991" s="252"/>
      <c r="T991" s="25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4" t="s">
        <v>147</v>
      </c>
      <c r="AU991" s="254" t="s">
        <v>83</v>
      </c>
      <c r="AV991" s="14" t="s">
        <v>83</v>
      </c>
      <c r="AW991" s="14" t="s">
        <v>35</v>
      </c>
      <c r="AX991" s="14" t="s">
        <v>73</v>
      </c>
      <c r="AY991" s="254" t="s">
        <v>137</v>
      </c>
    </row>
    <row r="992" s="14" customFormat="1">
      <c r="A992" s="14"/>
      <c r="B992" s="244"/>
      <c r="C992" s="245"/>
      <c r="D992" s="235" t="s">
        <v>147</v>
      </c>
      <c r="E992" s="246" t="s">
        <v>19</v>
      </c>
      <c r="F992" s="247" t="s">
        <v>972</v>
      </c>
      <c r="G992" s="245"/>
      <c r="H992" s="248">
        <v>2.5910000000000002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4" t="s">
        <v>147</v>
      </c>
      <c r="AU992" s="254" t="s">
        <v>83</v>
      </c>
      <c r="AV992" s="14" t="s">
        <v>83</v>
      </c>
      <c r="AW992" s="14" t="s">
        <v>35</v>
      </c>
      <c r="AX992" s="14" t="s">
        <v>73</v>
      </c>
      <c r="AY992" s="254" t="s">
        <v>137</v>
      </c>
    </row>
    <row r="993" s="15" customFormat="1">
      <c r="A993" s="15"/>
      <c r="B993" s="265"/>
      <c r="C993" s="266"/>
      <c r="D993" s="235" t="s">
        <v>147</v>
      </c>
      <c r="E993" s="267" t="s">
        <v>19</v>
      </c>
      <c r="F993" s="268" t="s">
        <v>201</v>
      </c>
      <c r="G993" s="266"/>
      <c r="H993" s="269">
        <v>13.177</v>
      </c>
      <c r="I993" s="270"/>
      <c r="J993" s="266"/>
      <c r="K993" s="266"/>
      <c r="L993" s="271"/>
      <c r="M993" s="272"/>
      <c r="N993" s="273"/>
      <c r="O993" s="273"/>
      <c r="P993" s="273"/>
      <c r="Q993" s="273"/>
      <c r="R993" s="273"/>
      <c r="S993" s="273"/>
      <c r="T993" s="274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5" t="s">
        <v>147</v>
      </c>
      <c r="AU993" s="275" t="s">
        <v>83</v>
      </c>
      <c r="AV993" s="15" t="s">
        <v>145</v>
      </c>
      <c r="AW993" s="15" t="s">
        <v>35</v>
      </c>
      <c r="AX993" s="15" t="s">
        <v>81</v>
      </c>
      <c r="AY993" s="275" t="s">
        <v>137</v>
      </c>
    </row>
    <row r="994" s="2" customFormat="1" ht="21.75" customHeight="1">
      <c r="A994" s="40"/>
      <c r="B994" s="41"/>
      <c r="C994" s="220" t="s">
        <v>973</v>
      </c>
      <c r="D994" s="220" t="s">
        <v>140</v>
      </c>
      <c r="E994" s="221" t="s">
        <v>974</v>
      </c>
      <c r="F994" s="222" t="s">
        <v>975</v>
      </c>
      <c r="G994" s="223" t="s">
        <v>143</v>
      </c>
      <c r="H994" s="224">
        <v>83.171999999999997</v>
      </c>
      <c r="I994" s="225"/>
      <c r="J994" s="226">
        <f>ROUND(I994*H994,2)</f>
        <v>0</v>
      </c>
      <c r="K994" s="222" t="s">
        <v>144</v>
      </c>
      <c r="L994" s="46"/>
      <c r="M994" s="227" t="s">
        <v>19</v>
      </c>
      <c r="N994" s="228" t="s">
        <v>44</v>
      </c>
      <c r="O994" s="86"/>
      <c r="P994" s="229">
        <f>O994*H994</f>
        <v>0</v>
      </c>
      <c r="Q994" s="229">
        <v>0</v>
      </c>
      <c r="R994" s="229">
        <f>Q994*H994</f>
        <v>0</v>
      </c>
      <c r="S994" s="229">
        <v>0.0040000000000000001</v>
      </c>
      <c r="T994" s="230">
        <f>S994*H994</f>
        <v>0.33268799999999998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31" t="s">
        <v>239</v>
      </c>
      <c r="AT994" s="231" t="s">
        <v>140</v>
      </c>
      <c r="AU994" s="231" t="s">
        <v>83</v>
      </c>
      <c r="AY994" s="19" t="s">
        <v>137</v>
      </c>
      <c r="BE994" s="232">
        <f>IF(N994="základní",J994,0)</f>
        <v>0</v>
      </c>
      <c r="BF994" s="232">
        <f>IF(N994="snížená",J994,0)</f>
        <v>0</v>
      </c>
      <c r="BG994" s="232">
        <f>IF(N994="zákl. přenesená",J994,0)</f>
        <v>0</v>
      </c>
      <c r="BH994" s="232">
        <f>IF(N994="sníž. přenesená",J994,0)</f>
        <v>0</v>
      </c>
      <c r="BI994" s="232">
        <f>IF(N994="nulová",J994,0)</f>
        <v>0</v>
      </c>
      <c r="BJ994" s="19" t="s">
        <v>81</v>
      </c>
      <c r="BK994" s="232">
        <f>ROUND(I994*H994,2)</f>
        <v>0</v>
      </c>
      <c r="BL994" s="19" t="s">
        <v>239</v>
      </c>
      <c r="BM994" s="231" t="s">
        <v>976</v>
      </c>
    </row>
    <row r="995" s="13" customFormat="1">
      <c r="A995" s="13"/>
      <c r="B995" s="233"/>
      <c r="C995" s="234"/>
      <c r="D995" s="235" t="s">
        <v>147</v>
      </c>
      <c r="E995" s="236" t="s">
        <v>19</v>
      </c>
      <c r="F995" s="237" t="s">
        <v>562</v>
      </c>
      <c r="G995" s="234"/>
      <c r="H995" s="236" t="s">
        <v>19</v>
      </c>
      <c r="I995" s="238"/>
      <c r="J995" s="234"/>
      <c r="K995" s="234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147</v>
      </c>
      <c r="AU995" s="243" t="s">
        <v>83</v>
      </c>
      <c r="AV995" s="13" t="s">
        <v>81</v>
      </c>
      <c r="AW995" s="13" t="s">
        <v>35</v>
      </c>
      <c r="AX995" s="13" t="s">
        <v>73</v>
      </c>
      <c r="AY995" s="243" t="s">
        <v>137</v>
      </c>
    </row>
    <row r="996" s="13" customFormat="1">
      <c r="A996" s="13"/>
      <c r="B996" s="233"/>
      <c r="C996" s="234"/>
      <c r="D996" s="235" t="s">
        <v>147</v>
      </c>
      <c r="E996" s="236" t="s">
        <v>19</v>
      </c>
      <c r="F996" s="237" t="s">
        <v>198</v>
      </c>
      <c r="G996" s="234"/>
      <c r="H996" s="236" t="s">
        <v>19</v>
      </c>
      <c r="I996" s="238"/>
      <c r="J996" s="234"/>
      <c r="K996" s="234"/>
      <c r="L996" s="239"/>
      <c r="M996" s="240"/>
      <c r="N996" s="241"/>
      <c r="O996" s="241"/>
      <c r="P996" s="241"/>
      <c r="Q996" s="241"/>
      <c r="R996" s="241"/>
      <c r="S996" s="241"/>
      <c r="T996" s="24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3" t="s">
        <v>147</v>
      </c>
      <c r="AU996" s="243" t="s">
        <v>83</v>
      </c>
      <c r="AV996" s="13" t="s">
        <v>81</v>
      </c>
      <c r="AW996" s="13" t="s">
        <v>35</v>
      </c>
      <c r="AX996" s="13" t="s">
        <v>73</v>
      </c>
      <c r="AY996" s="243" t="s">
        <v>137</v>
      </c>
    </row>
    <row r="997" s="14" customFormat="1">
      <c r="A997" s="14"/>
      <c r="B997" s="244"/>
      <c r="C997" s="245"/>
      <c r="D997" s="235" t="s">
        <v>147</v>
      </c>
      <c r="E997" s="246" t="s">
        <v>19</v>
      </c>
      <c r="F997" s="247" t="s">
        <v>977</v>
      </c>
      <c r="G997" s="245"/>
      <c r="H997" s="248">
        <v>11.465999999999999</v>
      </c>
      <c r="I997" s="249"/>
      <c r="J997" s="245"/>
      <c r="K997" s="245"/>
      <c r="L997" s="250"/>
      <c r="M997" s="251"/>
      <c r="N997" s="252"/>
      <c r="O997" s="252"/>
      <c r="P997" s="252"/>
      <c r="Q997" s="252"/>
      <c r="R997" s="252"/>
      <c r="S997" s="252"/>
      <c r="T997" s="25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4" t="s">
        <v>147</v>
      </c>
      <c r="AU997" s="254" t="s">
        <v>83</v>
      </c>
      <c r="AV997" s="14" t="s">
        <v>83</v>
      </c>
      <c r="AW997" s="14" t="s">
        <v>35</v>
      </c>
      <c r="AX997" s="14" t="s">
        <v>73</v>
      </c>
      <c r="AY997" s="254" t="s">
        <v>137</v>
      </c>
    </row>
    <row r="998" s="14" customFormat="1">
      <c r="A998" s="14"/>
      <c r="B998" s="244"/>
      <c r="C998" s="245"/>
      <c r="D998" s="235" t="s">
        <v>147</v>
      </c>
      <c r="E998" s="246" t="s">
        <v>19</v>
      </c>
      <c r="F998" s="247" t="s">
        <v>978</v>
      </c>
      <c r="G998" s="245"/>
      <c r="H998" s="248">
        <v>0.42099999999999999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4" t="s">
        <v>147</v>
      </c>
      <c r="AU998" s="254" t="s">
        <v>83</v>
      </c>
      <c r="AV998" s="14" t="s">
        <v>83</v>
      </c>
      <c r="AW998" s="14" t="s">
        <v>35</v>
      </c>
      <c r="AX998" s="14" t="s">
        <v>73</v>
      </c>
      <c r="AY998" s="254" t="s">
        <v>137</v>
      </c>
    </row>
    <row r="999" s="14" customFormat="1">
      <c r="A999" s="14"/>
      <c r="B999" s="244"/>
      <c r="C999" s="245"/>
      <c r="D999" s="235" t="s">
        <v>147</v>
      </c>
      <c r="E999" s="246" t="s">
        <v>19</v>
      </c>
      <c r="F999" s="247" t="s">
        <v>942</v>
      </c>
      <c r="G999" s="245"/>
      <c r="H999" s="248">
        <v>0.28499999999999998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147</v>
      </c>
      <c r="AU999" s="254" t="s">
        <v>83</v>
      </c>
      <c r="AV999" s="14" t="s">
        <v>83</v>
      </c>
      <c r="AW999" s="14" t="s">
        <v>35</v>
      </c>
      <c r="AX999" s="14" t="s">
        <v>73</v>
      </c>
      <c r="AY999" s="254" t="s">
        <v>137</v>
      </c>
    </row>
    <row r="1000" s="13" customFormat="1">
      <c r="A1000" s="13"/>
      <c r="B1000" s="233"/>
      <c r="C1000" s="234"/>
      <c r="D1000" s="235" t="s">
        <v>147</v>
      </c>
      <c r="E1000" s="236" t="s">
        <v>19</v>
      </c>
      <c r="F1000" s="237" t="s">
        <v>172</v>
      </c>
      <c r="G1000" s="234"/>
      <c r="H1000" s="236" t="s">
        <v>19</v>
      </c>
      <c r="I1000" s="238"/>
      <c r="J1000" s="234"/>
      <c r="K1000" s="234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147</v>
      </c>
      <c r="AU1000" s="243" t="s">
        <v>83</v>
      </c>
      <c r="AV1000" s="13" t="s">
        <v>81</v>
      </c>
      <c r="AW1000" s="13" t="s">
        <v>35</v>
      </c>
      <c r="AX1000" s="13" t="s">
        <v>73</v>
      </c>
      <c r="AY1000" s="243" t="s">
        <v>137</v>
      </c>
    </row>
    <row r="1001" s="14" customFormat="1">
      <c r="A1001" s="14"/>
      <c r="B1001" s="244"/>
      <c r="C1001" s="245"/>
      <c r="D1001" s="235" t="s">
        <v>147</v>
      </c>
      <c r="E1001" s="246" t="s">
        <v>19</v>
      </c>
      <c r="F1001" s="247" t="s">
        <v>271</v>
      </c>
      <c r="G1001" s="245"/>
      <c r="H1001" s="248">
        <v>34.75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147</v>
      </c>
      <c r="AU1001" s="254" t="s">
        <v>83</v>
      </c>
      <c r="AV1001" s="14" t="s">
        <v>83</v>
      </c>
      <c r="AW1001" s="14" t="s">
        <v>35</v>
      </c>
      <c r="AX1001" s="14" t="s">
        <v>73</v>
      </c>
      <c r="AY1001" s="254" t="s">
        <v>137</v>
      </c>
    </row>
    <row r="1002" s="13" customFormat="1">
      <c r="A1002" s="13"/>
      <c r="B1002" s="233"/>
      <c r="C1002" s="234"/>
      <c r="D1002" s="235" t="s">
        <v>147</v>
      </c>
      <c r="E1002" s="236" t="s">
        <v>19</v>
      </c>
      <c r="F1002" s="237" t="s">
        <v>272</v>
      </c>
      <c r="G1002" s="234"/>
      <c r="H1002" s="236" t="s">
        <v>19</v>
      </c>
      <c r="I1002" s="238"/>
      <c r="J1002" s="234"/>
      <c r="K1002" s="234"/>
      <c r="L1002" s="239"/>
      <c r="M1002" s="240"/>
      <c r="N1002" s="241"/>
      <c r="O1002" s="241"/>
      <c r="P1002" s="241"/>
      <c r="Q1002" s="241"/>
      <c r="R1002" s="241"/>
      <c r="S1002" s="241"/>
      <c r="T1002" s="24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3" t="s">
        <v>147</v>
      </c>
      <c r="AU1002" s="243" t="s">
        <v>83</v>
      </c>
      <c r="AV1002" s="13" t="s">
        <v>81</v>
      </c>
      <c r="AW1002" s="13" t="s">
        <v>35</v>
      </c>
      <c r="AX1002" s="13" t="s">
        <v>73</v>
      </c>
      <c r="AY1002" s="243" t="s">
        <v>137</v>
      </c>
    </row>
    <row r="1003" s="14" customFormat="1">
      <c r="A1003" s="14"/>
      <c r="B1003" s="244"/>
      <c r="C1003" s="245"/>
      <c r="D1003" s="235" t="s">
        <v>147</v>
      </c>
      <c r="E1003" s="246" t="s">
        <v>19</v>
      </c>
      <c r="F1003" s="247" t="s">
        <v>740</v>
      </c>
      <c r="G1003" s="245"/>
      <c r="H1003" s="248">
        <v>17.100000000000001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147</v>
      </c>
      <c r="AU1003" s="254" t="s">
        <v>83</v>
      </c>
      <c r="AV1003" s="14" t="s">
        <v>83</v>
      </c>
      <c r="AW1003" s="14" t="s">
        <v>35</v>
      </c>
      <c r="AX1003" s="14" t="s">
        <v>73</v>
      </c>
      <c r="AY1003" s="254" t="s">
        <v>137</v>
      </c>
    </row>
    <row r="1004" s="13" customFormat="1">
      <c r="A1004" s="13"/>
      <c r="B1004" s="233"/>
      <c r="C1004" s="234"/>
      <c r="D1004" s="235" t="s">
        <v>147</v>
      </c>
      <c r="E1004" s="236" t="s">
        <v>19</v>
      </c>
      <c r="F1004" s="237" t="s">
        <v>979</v>
      </c>
      <c r="G1004" s="234"/>
      <c r="H1004" s="236" t="s">
        <v>19</v>
      </c>
      <c r="I1004" s="238"/>
      <c r="J1004" s="234"/>
      <c r="K1004" s="234"/>
      <c r="L1004" s="239"/>
      <c r="M1004" s="240"/>
      <c r="N1004" s="241"/>
      <c r="O1004" s="241"/>
      <c r="P1004" s="241"/>
      <c r="Q1004" s="241"/>
      <c r="R1004" s="241"/>
      <c r="S1004" s="241"/>
      <c r="T1004" s="24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3" t="s">
        <v>147</v>
      </c>
      <c r="AU1004" s="243" t="s">
        <v>83</v>
      </c>
      <c r="AV1004" s="13" t="s">
        <v>81</v>
      </c>
      <c r="AW1004" s="13" t="s">
        <v>35</v>
      </c>
      <c r="AX1004" s="13" t="s">
        <v>73</v>
      </c>
      <c r="AY1004" s="243" t="s">
        <v>137</v>
      </c>
    </row>
    <row r="1005" s="14" customFormat="1">
      <c r="A1005" s="14"/>
      <c r="B1005" s="244"/>
      <c r="C1005" s="245"/>
      <c r="D1005" s="235" t="s">
        <v>147</v>
      </c>
      <c r="E1005" s="246" t="s">
        <v>19</v>
      </c>
      <c r="F1005" s="247" t="s">
        <v>288</v>
      </c>
      <c r="G1005" s="245"/>
      <c r="H1005" s="248">
        <v>19.149999999999999</v>
      </c>
      <c r="I1005" s="249"/>
      <c r="J1005" s="245"/>
      <c r="K1005" s="245"/>
      <c r="L1005" s="250"/>
      <c r="M1005" s="251"/>
      <c r="N1005" s="252"/>
      <c r="O1005" s="252"/>
      <c r="P1005" s="252"/>
      <c r="Q1005" s="252"/>
      <c r="R1005" s="252"/>
      <c r="S1005" s="252"/>
      <c r="T1005" s="25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4" t="s">
        <v>147</v>
      </c>
      <c r="AU1005" s="254" t="s">
        <v>83</v>
      </c>
      <c r="AV1005" s="14" t="s">
        <v>83</v>
      </c>
      <c r="AW1005" s="14" t="s">
        <v>35</v>
      </c>
      <c r="AX1005" s="14" t="s">
        <v>73</v>
      </c>
      <c r="AY1005" s="254" t="s">
        <v>137</v>
      </c>
    </row>
    <row r="1006" s="15" customFormat="1">
      <c r="A1006" s="15"/>
      <c r="B1006" s="265"/>
      <c r="C1006" s="266"/>
      <c r="D1006" s="235" t="s">
        <v>147</v>
      </c>
      <c r="E1006" s="267" t="s">
        <v>19</v>
      </c>
      <c r="F1006" s="268" t="s">
        <v>201</v>
      </c>
      <c r="G1006" s="266"/>
      <c r="H1006" s="269">
        <v>83.171999999999997</v>
      </c>
      <c r="I1006" s="270"/>
      <c r="J1006" s="266"/>
      <c r="K1006" s="266"/>
      <c r="L1006" s="271"/>
      <c r="M1006" s="272"/>
      <c r="N1006" s="273"/>
      <c r="O1006" s="273"/>
      <c r="P1006" s="273"/>
      <c r="Q1006" s="273"/>
      <c r="R1006" s="273"/>
      <c r="S1006" s="273"/>
      <c r="T1006" s="274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75" t="s">
        <v>147</v>
      </c>
      <c r="AU1006" s="275" t="s">
        <v>83</v>
      </c>
      <c r="AV1006" s="15" t="s">
        <v>145</v>
      </c>
      <c r="AW1006" s="15" t="s">
        <v>35</v>
      </c>
      <c r="AX1006" s="15" t="s">
        <v>81</v>
      </c>
      <c r="AY1006" s="275" t="s">
        <v>137</v>
      </c>
    </row>
    <row r="1007" s="2" customFormat="1" ht="21.75" customHeight="1">
      <c r="A1007" s="40"/>
      <c r="B1007" s="41"/>
      <c r="C1007" s="220" t="s">
        <v>980</v>
      </c>
      <c r="D1007" s="220" t="s">
        <v>140</v>
      </c>
      <c r="E1007" s="221" t="s">
        <v>981</v>
      </c>
      <c r="F1007" s="222" t="s">
        <v>982</v>
      </c>
      <c r="G1007" s="223" t="s">
        <v>143</v>
      </c>
      <c r="H1007" s="224">
        <v>83.397000000000006</v>
      </c>
      <c r="I1007" s="225"/>
      <c r="J1007" s="226">
        <f>ROUND(I1007*H1007,2)</f>
        <v>0</v>
      </c>
      <c r="K1007" s="222" t="s">
        <v>144</v>
      </c>
      <c r="L1007" s="46"/>
      <c r="M1007" s="227" t="s">
        <v>19</v>
      </c>
      <c r="N1007" s="228" t="s">
        <v>44</v>
      </c>
      <c r="O1007" s="86"/>
      <c r="P1007" s="229">
        <f>O1007*H1007</f>
        <v>0</v>
      </c>
      <c r="Q1007" s="229">
        <v>0.00040000000000000002</v>
      </c>
      <c r="R1007" s="229">
        <f>Q1007*H1007</f>
        <v>0.033358800000000001</v>
      </c>
      <c r="S1007" s="229">
        <v>0</v>
      </c>
      <c r="T1007" s="230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31" t="s">
        <v>239</v>
      </c>
      <c r="AT1007" s="231" t="s">
        <v>140</v>
      </c>
      <c r="AU1007" s="231" t="s">
        <v>83</v>
      </c>
      <c r="AY1007" s="19" t="s">
        <v>137</v>
      </c>
      <c r="BE1007" s="232">
        <f>IF(N1007="základní",J1007,0)</f>
        <v>0</v>
      </c>
      <c r="BF1007" s="232">
        <f>IF(N1007="snížená",J1007,0)</f>
        <v>0</v>
      </c>
      <c r="BG1007" s="232">
        <f>IF(N1007="zákl. přenesená",J1007,0)</f>
        <v>0</v>
      </c>
      <c r="BH1007" s="232">
        <f>IF(N1007="sníž. přenesená",J1007,0)</f>
        <v>0</v>
      </c>
      <c r="BI1007" s="232">
        <f>IF(N1007="nulová",J1007,0)</f>
        <v>0</v>
      </c>
      <c r="BJ1007" s="19" t="s">
        <v>81</v>
      </c>
      <c r="BK1007" s="232">
        <f>ROUND(I1007*H1007,2)</f>
        <v>0</v>
      </c>
      <c r="BL1007" s="19" t="s">
        <v>239</v>
      </c>
      <c r="BM1007" s="231" t="s">
        <v>983</v>
      </c>
    </row>
    <row r="1008" s="13" customFormat="1">
      <c r="A1008" s="13"/>
      <c r="B1008" s="233"/>
      <c r="C1008" s="234"/>
      <c r="D1008" s="235" t="s">
        <v>147</v>
      </c>
      <c r="E1008" s="236" t="s">
        <v>19</v>
      </c>
      <c r="F1008" s="237" t="s">
        <v>431</v>
      </c>
      <c r="G1008" s="234"/>
      <c r="H1008" s="236" t="s">
        <v>19</v>
      </c>
      <c r="I1008" s="238"/>
      <c r="J1008" s="234"/>
      <c r="K1008" s="234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147</v>
      </c>
      <c r="AU1008" s="243" t="s">
        <v>83</v>
      </c>
      <c r="AV1008" s="13" t="s">
        <v>81</v>
      </c>
      <c r="AW1008" s="13" t="s">
        <v>35</v>
      </c>
      <c r="AX1008" s="13" t="s">
        <v>73</v>
      </c>
      <c r="AY1008" s="243" t="s">
        <v>137</v>
      </c>
    </row>
    <row r="1009" s="13" customFormat="1">
      <c r="A1009" s="13"/>
      <c r="B1009" s="233"/>
      <c r="C1009" s="234"/>
      <c r="D1009" s="235" t="s">
        <v>147</v>
      </c>
      <c r="E1009" s="236" t="s">
        <v>19</v>
      </c>
      <c r="F1009" s="237" t="s">
        <v>198</v>
      </c>
      <c r="G1009" s="234"/>
      <c r="H1009" s="236" t="s">
        <v>19</v>
      </c>
      <c r="I1009" s="238"/>
      <c r="J1009" s="234"/>
      <c r="K1009" s="234"/>
      <c r="L1009" s="239"/>
      <c r="M1009" s="240"/>
      <c r="N1009" s="241"/>
      <c r="O1009" s="241"/>
      <c r="P1009" s="241"/>
      <c r="Q1009" s="241"/>
      <c r="R1009" s="241"/>
      <c r="S1009" s="241"/>
      <c r="T1009" s="24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3" t="s">
        <v>147</v>
      </c>
      <c r="AU1009" s="243" t="s">
        <v>83</v>
      </c>
      <c r="AV1009" s="13" t="s">
        <v>81</v>
      </c>
      <c r="AW1009" s="13" t="s">
        <v>35</v>
      </c>
      <c r="AX1009" s="13" t="s">
        <v>73</v>
      </c>
      <c r="AY1009" s="243" t="s">
        <v>137</v>
      </c>
    </row>
    <row r="1010" s="14" customFormat="1">
      <c r="A1010" s="14"/>
      <c r="B1010" s="244"/>
      <c r="C1010" s="245"/>
      <c r="D1010" s="235" t="s">
        <v>147</v>
      </c>
      <c r="E1010" s="246" t="s">
        <v>19</v>
      </c>
      <c r="F1010" s="247" t="s">
        <v>941</v>
      </c>
      <c r="G1010" s="245"/>
      <c r="H1010" s="248">
        <v>11.135</v>
      </c>
      <c r="I1010" s="249"/>
      <c r="J1010" s="245"/>
      <c r="K1010" s="245"/>
      <c r="L1010" s="250"/>
      <c r="M1010" s="251"/>
      <c r="N1010" s="252"/>
      <c r="O1010" s="252"/>
      <c r="P1010" s="252"/>
      <c r="Q1010" s="252"/>
      <c r="R1010" s="252"/>
      <c r="S1010" s="252"/>
      <c r="T1010" s="253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4" t="s">
        <v>147</v>
      </c>
      <c r="AU1010" s="254" t="s">
        <v>83</v>
      </c>
      <c r="AV1010" s="14" t="s">
        <v>83</v>
      </c>
      <c r="AW1010" s="14" t="s">
        <v>35</v>
      </c>
      <c r="AX1010" s="14" t="s">
        <v>73</v>
      </c>
      <c r="AY1010" s="254" t="s">
        <v>137</v>
      </c>
    </row>
    <row r="1011" s="14" customFormat="1">
      <c r="A1011" s="14"/>
      <c r="B1011" s="244"/>
      <c r="C1011" s="245"/>
      <c r="D1011" s="235" t="s">
        <v>147</v>
      </c>
      <c r="E1011" s="246" t="s">
        <v>19</v>
      </c>
      <c r="F1011" s="247" t="s">
        <v>942</v>
      </c>
      <c r="G1011" s="245"/>
      <c r="H1011" s="248">
        <v>0.28499999999999998</v>
      </c>
      <c r="I1011" s="249"/>
      <c r="J1011" s="245"/>
      <c r="K1011" s="245"/>
      <c r="L1011" s="250"/>
      <c r="M1011" s="251"/>
      <c r="N1011" s="252"/>
      <c r="O1011" s="252"/>
      <c r="P1011" s="252"/>
      <c r="Q1011" s="252"/>
      <c r="R1011" s="252"/>
      <c r="S1011" s="252"/>
      <c r="T1011" s="25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4" t="s">
        <v>147</v>
      </c>
      <c r="AU1011" s="254" t="s">
        <v>83</v>
      </c>
      <c r="AV1011" s="14" t="s">
        <v>83</v>
      </c>
      <c r="AW1011" s="14" t="s">
        <v>35</v>
      </c>
      <c r="AX1011" s="14" t="s">
        <v>73</v>
      </c>
      <c r="AY1011" s="254" t="s">
        <v>137</v>
      </c>
    </row>
    <row r="1012" s="14" customFormat="1">
      <c r="A1012" s="14"/>
      <c r="B1012" s="244"/>
      <c r="C1012" s="245"/>
      <c r="D1012" s="235" t="s">
        <v>147</v>
      </c>
      <c r="E1012" s="246" t="s">
        <v>19</v>
      </c>
      <c r="F1012" s="247" t="s">
        <v>943</v>
      </c>
      <c r="G1012" s="245"/>
      <c r="H1012" s="248">
        <v>0.42699999999999999</v>
      </c>
      <c r="I1012" s="249"/>
      <c r="J1012" s="245"/>
      <c r="K1012" s="245"/>
      <c r="L1012" s="250"/>
      <c r="M1012" s="251"/>
      <c r="N1012" s="252"/>
      <c r="O1012" s="252"/>
      <c r="P1012" s="252"/>
      <c r="Q1012" s="252"/>
      <c r="R1012" s="252"/>
      <c r="S1012" s="252"/>
      <c r="T1012" s="253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4" t="s">
        <v>147</v>
      </c>
      <c r="AU1012" s="254" t="s">
        <v>83</v>
      </c>
      <c r="AV1012" s="14" t="s">
        <v>83</v>
      </c>
      <c r="AW1012" s="14" t="s">
        <v>35</v>
      </c>
      <c r="AX1012" s="14" t="s">
        <v>73</v>
      </c>
      <c r="AY1012" s="254" t="s">
        <v>137</v>
      </c>
    </row>
    <row r="1013" s="13" customFormat="1">
      <c r="A1013" s="13"/>
      <c r="B1013" s="233"/>
      <c r="C1013" s="234"/>
      <c r="D1013" s="235" t="s">
        <v>147</v>
      </c>
      <c r="E1013" s="236" t="s">
        <v>19</v>
      </c>
      <c r="F1013" s="237" t="s">
        <v>194</v>
      </c>
      <c r="G1013" s="234"/>
      <c r="H1013" s="236" t="s">
        <v>19</v>
      </c>
      <c r="I1013" s="238"/>
      <c r="J1013" s="234"/>
      <c r="K1013" s="234"/>
      <c r="L1013" s="239"/>
      <c r="M1013" s="240"/>
      <c r="N1013" s="241"/>
      <c r="O1013" s="241"/>
      <c r="P1013" s="241"/>
      <c r="Q1013" s="241"/>
      <c r="R1013" s="241"/>
      <c r="S1013" s="241"/>
      <c r="T1013" s="242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3" t="s">
        <v>147</v>
      </c>
      <c r="AU1013" s="243" t="s">
        <v>83</v>
      </c>
      <c r="AV1013" s="13" t="s">
        <v>81</v>
      </c>
      <c r="AW1013" s="13" t="s">
        <v>35</v>
      </c>
      <c r="AX1013" s="13" t="s">
        <v>73</v>
      </c>
      <c r="AY1013" s="243" t="s">
        <v>137</v>
      </c>
    </row>
    <row r="1014" s="14" customFormat="1">
      <c r="A1014" s="14"/>
      <c r="B1014" s="244"/>
      <c r="C1014" s="245"/>
      <c r="D1014" s="235" t="s">
        <v>147</v>
      </c>
      <c r="E1014" s="246" t="s">
        <v>19</v>
      </c>
      <c r="F1014" s="247" t="s">
        <v>288</v>
      </c>
      <c r="G1014" s="245"/>
      <c r="H1014" s="248">
        <v>19.149999999999999</v>
      </c>
      <c r="I1014" s="249"/>
      <c r="J1014" s="245"/>
      <c r="K1014" s="245"/>
      <c r="L1014" s="250"/>
      <c r="M1014" s="251"/>
      <c r="N1014" s="252"/>
      <c r="O1014" s="252"/>
      <c r="P1014" s="252"/>
      <c r="Q1014" s="252"/>
      <c r="R1014" s="252"/>
      <c r="S1014" s="252"/>
      <c r="T1014" s="253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4" t="s">
        <v>147</v>
      </c>
      <c r="AU1014" s="254" t="s">
        <v>83</v>
      </c>
      <c r="AV1014" s="14" t="s">
        <v>83</v>
      </c>
      <c r="AW1014" s="14" t="s">
        <v>35</v>
      </c>
      <c r="AX1014" s="14" t="s">
        <v>73</v>
      </c>
      <c r="AY1014" s="254" t="s">
        <v>137</v>
      </c>
    </row>
    <row r="1015" s="16" customFormat="1">
      <c r="A1015" s="16"/>
      <c r="B1015" s="276"/>
      <c r="C1015" s="277"/>
      <c r="D1015" s="235" t="s">
        <v>147</v>
      </c>
      <c r="E1015" s="278" t="s">
        <v>19</v>
      </c>
      <c r="F1015" s="279" t="s">
        <v>324</v>
      </c>
      <c r="G1015" s="277"/>
      <c r="H1015" s="280">
        <v>30.997</v>
      </c>
      <c r="I1015" s="281"/>
      <c r="J1015" s="277"/>
      <c r="K1015" s="277"/>
      <c r="L1015" s="282"/>
      <c r="M1015" s="283"/>
      <c r="N1015" s="284"/>
      <c r="O1015" s="284"/>
      <c r="P1015" s="284"/>
      <c r="Q1015" s="284"/>
      <c r="R1015" s="284"/>
      <c r="S1015" s="284"/>
      <c r="T1015" s="285"/>
      <c r="U1015" s="16"/>
      <c r="V1015" s="16"/>
      <c r="W1015" s="16"/>
      <c r="X1015" s="16"/>
      <c r="Y1015" s="16"/>
      <c r="Z1015" s="16"/>
      <c r="AA1015" s="16"/>
      <c r="AB1015" s="16"/>
      <c r="AC1015" s="16"/>
      <c r="AD1015" s="16"/>
      <c r="AE1015" s="16"/>
      <c r="AT1015" s="286" t="s">
        <v>147</v>
      </c>
      <c r="AU1015" s="286" t="s">
        <v>83</v>
      </c>
      <c r="AV1015" s="16" t="s">
        <v>138</v>
      </c>
      <c r="AW1015" s="16" t="s">
        <v>35</v>
      </c>
      <c r="AX1015" s="16" t="s">
        <v>73</v>
      </c>
      <c r="AY1015" s="286" t="s">
        <v>137</v>
      </c>
    </row>
    <row r="1016" s="13" customFormat="1">
      <c r="A1016" s="13"/>
      <c r="B1016" s="233"/>
      <c r="C1016" s="234"/>
      <c r="D1016" s="235" t="s">
        <v>147</v>
      </c>
      <c r="E1016" s="236" t="s">
        <v>19</v>
      </c>
      <c r="F1016" s="237" t="s">
        <v>441</v>
      </c>
      <c r="G1016" s="234"/>
      <c r="H1016" s="236" t="s">
        <v>19</v>
      </c>
      <c r="I1016" s="238"/>
      <c r="J1016" s="234"/>
      <c r="K1016" s="234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3" t="s">
        <v>147</v>
      </c>
      <c r="AU1016" s="243" t="s">
        <v>83</v>
      </c>
      <c r="AV1016" s="13" t="s">
        <v>81</v>
      </c>
      <c r="AW1016" s="13" t="s">
        <v>35</v>
      </c>
      <c r="AX1016" s="13" t="s">
        <v>73</v>
      </c>
      <c r="AY1016" s="243" t="s">
        <v>137</v>
      </c>
    </row>
    <row r="1017" s="13" customFormat="1">
      <c r="A1017" s="13"/>
      <c r="B1017" s="233"/>
      <c r="C1017" s="234"/>
      <c r="D1017" s="235" t="s">
        <v>147</v>
      </c>
      <c r="E1017" s="236" t="s">
        <v>19</v>
      </c>
      <c r="F1017" s="237" t="s">
        <v>172</v>
      </c>
      <c r="G1017" s="234"/>
      <c r="H1017" s="236" t="s">
        <v>19</v>
      </c>
      <c r="I1017" s="238"/>
      <c r="J1017" s="234"/>
      <c r="K1017" s="234"/>
      <c r="L1017" s="239"/>
      <c r="M1017" s="240"/>
      <c r="N1017" s="241"/>
      <c r="O1017" s="241"/>
      <c r="P1017" s="241"/>
      <c r="Q1017" s="241"/>
      <c r="R1017" s="241"/>
      <c r="S1017" s="241"/>
      <c r="T1017" s="242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3" t="s">
        <v>147</v>
      </c>
      <c r="AU1017" s="243" t="s">
        <v>83</v>
      </c>
      <c r="AV1017" s="13" t="s">
        <v>81</v>
      </c>
      <c r="AW1017" s="13" t="s">
        <v>35</v>
      </c>
      <c r="AX1017" s="13" t="s">
        <v>73</v>
      </c>
      <c r="AY1017" s="243" t="s">
        <v>137</v>
      </c>
    </row>
    <row r="1018" s="14" customFormat="1">
      <c r="A1018" s="14"/>
      <c r="B1018" s="244"/>
      <c r="C1018" s="245"/>
      <c r="D1018" s="235" t="s">
        <v>147</v>
      </c>
      <c r="E1018" s="246" t="s">
        <v>19</v>
      </c>
      <c r="F1018" s="247" t="s">
        <v>271</v>
      </c>
      <c r="G1018" s="245"/>
      <c r="H1018" s="248">
        <v>34.75</v>
      </c>
      <c r="I1018" s="249"/>
      <c r="J1018" s="245"/>
      <c r="K1018" s="245"/>
      <c r="L1018" s="250"/>
      <c r="M1018" s="251"/>
      <c r="N1018" s="252"/>
      <c r="O1018" s="252"/>
      <c r="P1018" s="252"/>
      <c r="Q1018" s="252"/>
      <c r="R1018" s="252"/>
      <c r="S1018" s="252"/>
      <c r="T1018" s="253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4" t="s">
        <v>147</v>
      </c>
      <c r="AU1018" s="254" t="s">
        <v>83</v>
      </c>
      <c r="AV1018" s="14" t="s">
        <v>83</v>
      </c>
      <c r="AW1018" s="14" t="s">
        <v>35</v>
      </c>
      <c r="AX1018" s="14" t="s">
        <v>73</v>
      </c>
      <c r="AY1018" s="254" t="s">
        <v>137</v>
      </c>
    </row>
    <row r="1019" s="13" customFormat="1">
      <c r="A1019" s="13"/>
      <c r="B1019" s="233"/>
      <c r="C1019" s="234"/>
      <c r="D1019" s="235" t="s">
        <v>147</v>
      </c>
      <c r="E1019" s="236" t="s">
        <v>19</v>
      </c>
      <c r="F1019" s="237" t="s">
        <v>272</v>
      </c>
      <c r="G1019" s="234"/>
      <c r="H1019" s="236" t="s">
        <v>19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147</v>
      </c>
      <c r="AU1019" s="243" t="s">
        <v>83</v>
      </c>
      <c r="AV1019" s="13" t="s">
        <v>81</v>
      </c>
      <c r="AW1019" s="13" t="s">
        <v>35</v>
      </c>
      <c r="AX1019" s="13" t="s">
        <v>73</v>
      </c>
      <c r="AY1019" s="243" t="s">
        <v>137</v>
      </c>
    </row>
    <row r="1020" s="14" customFormat="1">
      <c r="A1020" s="14"/>
      <c r="B1020" s="244"/>
      <c r="C1020" s="245"/>
      <c r="D1020" s="235" t="s">
        <v>147</v>
      </c>
      <c r="E1020" s="246" t="s">
        <v>19</v>
      </c>
      <c r="F1020" s="247" t="s">
        <v>287</v>
      </c>
      <c r="G1020" s="245"/>
      <c r="H1020" s="248">
        <v>17.649999999999999</v>
      </c>
      <c r="I1020" s="249"/>
      <c r="J1020" s="245"/>
      <c r="K1020" s="245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4" t="s">
        <v>147</v>
      </c>
      <c r="AU1020" s="254" t="s">
        <v>83</v>
      </c>
      <c r="AV1020" s="14" t="s">
        <v>83</v>
      </c>
      <c r="AW1020" s="14" t="s">
        <v>35</v>
      </c>
      <c r="AX1020" s="14" t="s">
        <v>73</v>
      </c>
      <c r="AY1020" s="254" t="s">
        <v>137</v>
      </c>
    </row>
    <row r="1021" s="16" customFormat="1">
      <c r="A1021" s="16"/>
      <c r="B1021" s="276"/>
      <c r="C1021" s="277"/>
      <c r="D1021" s="235" t="s">
        <v>147</v>
      </c>
      <c r="E1021" s="278" t="s">
        <v>19</v>
      </c>
      <c r="F1021" s="279" t="s">
        <v>324</v>
      </c>
      <c r="G1021" s="277"/>
      <c r="H1021" s="280">
        <v>52.399999999999999</v>
      </c>
      <c r="I1021" s="281"/>
      <c r="J1021" s="277"/>
      <c r="K1021" s="277"/>
      <c r="L1021" s="282"/>
      <c r="M1021" s="283"/>
      <c r="N1021" s="284"/>
      <c r="O1021" s="284"/>
      <c r="P1021" s="284"/>
      <c r="Q1021" s="284"/>
      <c r="R1021" s="284"/>
      <c r="S1021" s="284"/>
      <c r="T1021" s="285"/>
      <c r="U1021" s="16"/>
      <c r="V1021" s="16"/>
      <c r="W1021" s="16"/>
      <c r="X1021" s="16"/>
      <c r="Y1021" s="16"/>
      <c r="Z1021" s="16"/>
      <c r="AA1021" s="16"/>
      <c r="AB1021" s="16"/>
      <c r="AC1021" s="16"/>
      <c r="AD1021" s="16"/>
      <c r="AE1021" s="16"/>
      <c r="AT1021" s="286" t="s">
        <v>147</v>
      </c>
      <c r="AU1021" s="286" t="s">
        <v>83</v>
      </c>
      <c r="AV1021" s="16" t="s">
        <v>138</v>
      </c>
      <c r="AW1021" s="16" t="s">
        <v>35</v>
      </c>
      <c r="AX1021" s="16" t="s">
        <v>73</v>
      </c>
      <c r="AY1021" s="286" t="s">
        <v>137</v>
      </c>
    </row>
    <row r="1022" s="15" customFormat="1">
      <c r="A1022" s="15"/>
      <c r="B1022" s="265"/>
      <c r="C1022" s="266"/>
      <c r="D1022" s="235" t="s">
        <v>147</v>
      </c>
      <c r="E1022" s="267" t="s">
        <v>19</v>
      </c>
      <c r="F1022" s="268" t="s">
        <v>201</v>
      </c>
      <c r="G1022" s="266"/>
      <c r="H1022" s="269">
        <v>83.396999999999991</v>
      </c>
      <c r="I1022" s="270"/>
      <c r="J1022" s="266"/>
      <c r="K1022" s="266"/>
      <c r="L1022" s="271"/>
      <c r="M1022" s="272"/>
      <c r="N1022" s="273"/>
      <c r="O1022" s="273"/>
      <c r="P1022" s="273"/>
      <c r="Q1022" s="273"/>
      <c r="R1022" s="273"/>
      <c r="S1022" s="273"/>
      <c r="T1022" s="274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75" t="s">
        <v>147</v>
      </c>
      <c r="AU1022" s="275" t="s">
        <v>83</v>
      </c>
      <c r="AV1022" s="15" t="s">
        <v>145</v>
      </c>
      <c r="AW1022" s="15" t="s">
        <v>35</v>
      </c>
      <c r="AX1022" s="15" t="s">
        <v>81</v>
      </c>
      <c r="AY1022" s="275" t="s">
        <v>137</v>
      </c>
    </row>
    <row r="1023" s="2" customFormat="1" ht="21.75" customHeight="1">
      <c r="A1023" s="40"/>
      <c r="B1023" s="41"/>
      <c r="C1023" s="220" t="s">
        <v>984</v>
      </c>
      <c r="D1023" s="220" t="s">
        <v>140</v>
      </c>
      <c r="E1023" s="221" t="s">
        <v>985</v>
      </c>
      <c r="F1023" s="222" t="s">
        <v>986</v>
      </c>
      <c r="G1023" s="223" t="s">
        <v>143</v>
      </c>
      <c r="H1023" s="224">
        <v>3.5419999999999998</v>
      </c>
      <c r="I1023" s="225"/>
      <c r="J1023" s="226">
        <f>ROUND(I1023*H1023,2)</f>
        <v>0</v>
      </c>
      <c r="K1023" s="222" t="s">
        <v>144</v>
      </c>
      <c r="L1023" s="46"/>
      <c r="M1023" s="227" t="s">
        <v>19</v>
      </c>
      <c r="N1023" s="228" t="s">
        <v>44</v>
      </c>
      <c r="O1023" s="86"/>
      <c r="P1023" s="229">
        <f>O1023*H1023</f>
        <v>0</v>
      </c>
      <c r="Q1023" s="229">
        <v>0.00040000000000000002</v>
      </c>
      <c r="R1023" s="229">
        <f>Q1023*H1023</f>
        <v>0.0014168</v>
      </c>
      <c r="S1023" s="229">
        <v>0</v>
      </c>
      <c r="T1023" s="230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31" t="s">
        <v>239</v>
      </c>
      <c r="AT1023" s="231" t="s">
        <v>140</v>
      </c>
      <c r="AU1023" s="231" t="s">
        <v>83</v>
      </c>
      <c r="AY1023" s="19" t="s">
        <v>137</v>
      </c>
      <c r="BE1023" s="232">
        <f>IF(N1023="základní",J1023,0)</f>
        <v>0</v>
      </c>
      <c r="BF1023" s="232">
        <f>IF(N1023="snížená",J1023,0)</f>
        <v>0</v>
      </c>
      <c r="BG1023" s="232">
        <f>IF(N1023="zákl. přenesená",J1023,0)</f>
        <v>0</v>
      </c>
      <c r="BH1023" s="232">
        <f>IF(N1023="sníž. přenesená",J1023,0)</f>
        <v>0</v>
      </c>
      <c r="BI1023" s="232">
        <f>IF(N1023="nulová",J1023,0)</f>
        <v>0</v>
      </c>
      <c r="BJ1023" s="19" t="s">
        <v>81</v>
      </c>
      <c r="BK1023" s="232">
        <f>ROUND(I1023*H1023,2)</f>
        <v>0</v>
      </c>
      <c r="BL1023" s="19" t="s">
        <v>239</v>
      </c>
      <c r="BM1023" s="231" t="s">
        <v>987</v>
      </c>
    </row>
    <row r="1024" s="13" customFormat="1">
      <c r="A1024" s="13"/>
      <c r="B1024" s="233"/>
      <c r="C1024" s="234"/>
      <c r="D1024" s="235" t="s">
        <v>147</v>
      </c>
      <c r="E1024" s="236" t="s">
        <v>19</v>
      </c>
      <c r="F1024" s="237" t="s">
        <v>172</v>
      </c>
      <c r="G1024" s="234"/>
      <c r="H1024" s="236" t="s">
        <v>19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147</v>
      </c>
      <c r="AU1024" s="243" t="s">
        <v>83</v>
      </c>
      <c r="AV1024" s="13" t="s">
        <v>81</v>
      </c>
      <c r="AW1024" s="13" t="s">
        <v>35</v>
      </c>
      <c r="AX1024" s="13" t="s">
        <v>73</v>
      </c>
      <c r="AY1024" s="243" t="s">
        <v>137</v>
      </c>
    </row>
    <row r="1025" s="14" customFormat="1">
      <c r="A1025" s="14"/>
      <c r="B1025" s="244"/>
      <c r="C1025" s="245"/>
      <c r="D1025" s="235" t="s">
        <v>147</v>
      </c>
      <c r="E1025" s="246" t="s">
        <v>19</v>
      </c>
      <c r="F1025" s="247" t="s">
        <v>948</v>
      </c>
      <c r="G1025" s="245"/>
      <c r="H1025" s="248">
        <v>3.5419999999999998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147</v>
      </c>
      <c r="AU1025" s="254" t="s">
        <v>83</v>
      </c>
      <c r="AV1025" s="14" t="s">
        <v>83</v>
      </c>
      <c r="AW1025" s="14" t="s">
        <v>35</v>
      </c>
      <c r="AX1025" s="14" t="s">
        <v>81</v>
      </c>
      <c r="AY1025" s="254" t="s">
        <v>137</v>
      </c>
    </row>
    <row r="1026" s="2" customFormat="1" ht="44.25" customHeight="1">
      <c r="A1026" s="40"/>
      <c r="B1026" s="41"/>
      <c r="C1026" s="255" t="s">
        <v>988</v>
      </c>
      <c r="D1026" s="255" t="s">
        <v>157</v>
      </c>
      <c r="E1026" s="256" t="s">
        <v>989</v>
      </c>
      <c r="F1026" s="257" t="s">
        <v>990</v>
      </c>
      <c r="G1026" s="258" t="s">
        <v>143</v>
      </c>
      <c r="H1026" s="259">
        <v>104.327</v>
      </c>
      <c r="I1026" s="260"/>
      <c r="J1026" s="261">
        <f>ROUND(I1026*H1026,2)</f>
        <v>0</v>
      </c>
      <c r="K1026" s="257" t="s">
        <v>144</v>
      </c>
      <c r="L1026" s="262"/>
      <c r="M1026" s="263" t="s">
        <v>19</v>
      </c>
      <c r="N1026" s="264" t="s">
        <v>44</v>
      </c>
      <c r="O1026" s="86"/>
      <c r="P1026" s="229">
        <f>O1026*H1026</f>
        <v>0</v>
      </c>
      <c r="Q1026" s="229">
        <v>0.0064000000000000003</v>
      </c>
      <c r="R1026" s="229">
        <f>Q1026*H1026</f>
        <v>0.66769279999999998</v>
      </c>
      <c r="S1026" s="229">
        <v>0</v>
      </c>
      <c r="T1026" s="230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31" t="s">
        <v>353</v>
      </c>
      <c r="AT1026" s="231" t="s">
        <v>157</v>
      </c>
      <c r="AU1026" s="231" t="s">
        <v>83</v>
      </c>
      <c r="AY1026" s="19" t="s">
        <v>137</v>
      </c>
      <c r="BE1026" s="232">
        <f>IF(N1026="základní",J1026,0)</f>
        <v>0</v>
      </c>
      <c r="BF1026" s="232">
        <f>IF(N1026="snížená",J1026,0)</f>
        <v>0</v>
      </c>
      <c r="BG1026" s="232">
        <f>IF(N1026="zákl. přenesená",J1026,0)</f>
        <v>0</v>
      </c>
      <c r="BH1026" s="232">
        <f>IF(N1026="sníž. přenesená",J1026,0)</f>
        <v>0</v>
      </c>
      <c r="BI1026" s="232">
        <f>IF(N1026="nulová",J1026,0)</f>
        <v>0</v>
      </c>
      <c r="BJ1026" s="19" t="s">
        <v>81</v>
      </c>
      <c r="BK1026" s="232">
        <f>ROUND(I1026*H1026,2)</f>
        <v>0</v>
      </c>
      <c r="BL1026" s="19" t="s">
        <v>239</v>
      </c>
      <c r="BM1026" s="231" t="s">
        <v>991</v>
      </c>
    </row>
    <row r="1027" s="14" customFormat="1">
      <c r="A1027" s="14"/>
      <c r="B1027" s="244"/>
      <c r="C1027" s="245"/>
      <c r="D1027" s="235" t="s">
        <v>147</v>
      </c>
      <c r="E1027" s="246" t="s">
        <v>19</v>
      </c>
      <c r="F1027" s="247" t="s">
        <v>992</v>
      </c>
      <c r="G1027" s="245"/>
      <c r="H1027" s="248">
        <v>86.938999999999993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147</v>
      </c>
      <c r="AU1027" s="254" t="s">
        <v>83</v>
      </c>
      <c r="AV1027" s="14" t="s">
        <v>83</v>
      </c>
      <c r="AW1027" s="14" t="s">
        <v>35</v>
      </c>
      <c r="AX1027" s="14" t="s">
        <v>81</v>
      </c>
      <c r="AY1027" s="254" t="s">
        <v>137</v>
      </c>
    </row>
    <row r="1028" s="14" customFormat="1">
      <c r="A1028" s="14"/>
      <c r="B1028" s="244"/>
      <c r="C1028" s="245"/>
      <c r="D1028" s="235" t="s">
        <v>147</v>
      </c>
      <c r="E1028" s="245"/>
      <c r="F1028" s="247" t="s">
        <v>993</v>
      </c>
      <c r="G1028" s="245"/>
      <c r="H1028" s="248">
        <v>104.327</v>
      </c>
      <c r="I1028" s="249"/>
      <c r="J1028" s="245"/>
      <c r="K1028" s="245"/>
      <c r="L1028" s="250"/>
      <c r="M1028" s="251"/>
      <c r="N1028" s="252"/>
      <c r="O1028" s="252"/>
      <c r="P1028" s="252"/>
      <c r="Q1028" s="252"/>
      <c r="R1028" s="252"/>
      <c r="S1028" s="252"/>
      <c r="T1028" s="253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4" t="s">
        <v>147</v>
      </c>
      <c r="AU1028" s="254" t="s">
        <v>83</v>
      </c>
      <c r="AV1028" s="14" t="s">
        <v>83</v>
      </c>
      <c r="AW1028" s="14" t="s">
        <v>4</v>
      </c>
      <c r="AX1028" s="14" t="s">
        <v>81</v>
      </c>
      <c r="AY1028" s="254" t="s">
        <v>137</v>
      </c>
    </row>
    <row r="1029" s="2" customFormat="1" ht="44.25" customHeight="1">
      <c r="A1029" s="40"/>
      <c r="B1029" s="41"/>
      <c r="C1029" s="220" t="s">
        <v>994</v>
      </c>
      <c r="D1029" s="220" t="s">
        <v>140</v>
      </c>
      <c r="E1029" s="221" t="s">
        <v>995</v>
      </c>
      <c r="F1029" s="222" t="s">
        <v>996</v>
      </c>
      <c r="G1029" s="223" t="s">
        <v>997</v>
      </c>
      <c r="H1029" s="287"/>
      <c r="I1029" s="225"/>
      <c r="J1029" s="226">
        <f>ROUND(I1029*H1029,2)</f>
        <v>0</v>
      </c>
      <c r="K1029" s="222" t="s">
        <v>144</v>
      </c>
      <c r="L1029" s="46"/>
      <c r="M1029" s="227" t="s">
        <v>19</v>
      </c>
      <c r="N1029" s="228" t="s">
        <v>44</v>
      </c>
      <c r="O1029" s="86"/>
      <c r="P1029" s="229">
        <f>O1029*H1029</f>
        <v>0</v>
      </c>
      <c r="Q1029" s="229">
        <v>0</v>
      </c>
      <c r="R1029" s="229">
        <f>Q1029*H1029</f>
        <v>0</v>
      </c>
      <c r="S1029" s="229">
        <v>0</v>
      </c>
      <c r="T1029" s="230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31" t="s">
        <v>239</v>
      </c>
      <c r="AT1029" s="231" t="s">
        <v>140</v>
      </c>
      <c r="AU1029" s="231" t="s">
        <v>83</v>
      </c>
      <c r="AY1029" s="19" t="s">
        <v>137</v>
      </c>
      <c r="BE1029" s="232">
        <f>IF(N1029="základní",J1029,0)</f>
        <v>0</v>
      </c>
      <c r="BF1029" s="232">
        <f>IF(N1029="snížená",J1029,0)</f>
        <v>0</v>
      </c>
      <c r="BG1029" s="232">
        <f>IF(N1029="zákl. přenesená",J1029,0)</f>
        <v>0</v>
      </c>
      <c r="BH1029" s="232">
        <f>IF(N1029="sníž. přenesená",J1029,0)</f>
        <v>0</v>
      </c>
      <c r="BI1029" s="232">
        <f>IF(N1029="nulová",J1029,0)</f>
        <v>0</v>
      </c>
      <c r="BJ1029" s="19" t="s">
        <v>81</v>
      </c>
      <c r="BK1029" s="232">
        <f>ROUND(I1029*H1029,2)</f>
        <v>0</v>
      </c>
      <c r="BL1029" s="19" t="s">
        <v>239</v>
      </c>
      <c r="BM1029" s="231" t="s">
        <v>998</v>
      </c>
    </row>
    <row r="1030" s="12" customFormat="1" ht="22.8" customHeight="1">
      <c r="A1030" s="12"/>
      <c r="B1030" s="204"/>
      <c r="C1030" s="205"/>
      <c r="D1030" s="206" t="s">
        <v>72</v>
      </c>
      <c r="E1030" s="218" t="s">
        <v>999</v>
      </c>
      <c r="F1030" s="218" t="s">
        <v>1000</v>
      </c>
      <c r="G1030" s="205"/>
      <c r="H1030" s="205"/>
      <c r="I1030" s="208"/>
      <c r="J1030" s="219">
        <f>BK1030</f>
        <v>0</v>
      </c>
      <c r="K1030" s="205"/>
      <c r="L1030" s="210"/>
      <c r="M1030" s="211"/>
      <c r="N1030" s="212"/>
      <c r="O1030" s="212"/>
      <c r="P1030" s="213">
        <f>SUM(P1031:P1095)</f>
        <v>0</v>
      </c>
      <c r="Q1030" s="212"/>
      <c r="R1030" s="213">
        <f>SUM(R1031:R1095)</f>
        <v>1.4103192600000001</v>
      </c>
      <c r="S1030" s="212"/>
      <c r="T1030" s="214">
        <f>SUM(T1031:T1095)</f>
        <v>1.3446400000000001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215" t="s">
        <v>83</v>
      </c>
      <c r="AT1030" s="216" t="s">
        <v>72</v>
      </c>
      <c r="AU1030" s="216" t="s">
        <v>81</v>
      </c>
      <c r="AY1030" s="215" t="s">
        <v>137</v>
      </c>
      <c r="BK1030" s="217">
        <f>SUM(BK1031:BK1095)</f>
        <v>0</v>
      </c>
    </row>
    <row r="1031" s="2" customFormat="1" ht="21.75" customHeight="1">
      <c r="A1031" s="40"/>
      <c r="B1031" s="41"/>
      <c r="C1031" s="220" t="s">
        <v>1001</v>
      </c>
      <c r="D1031" s="220" t="s">
        <v>140</v>
      </c>
      <c r="E1031" s="221" t="s">
        <v>1002</v>
      </c>
      <c r="F1031" s="222" t="s">
        <v>1003</v>
      </c>
      <c r="G1031" s="223" t="s">
        <v>143</v>
      </c>
      <c r="H1031" s="224">
        <v>67.231999999999999</v>
      </c>
      <c r="I1031" s="225"/>
      <c r="J1031" s="226">
        <f>ROUND(I1031*H1031,2)</f>
        <v>0</v>
      </c>
      <c r="K1031" s="222" t="s">
        <v>144</v>
      </c>
      <c r="L1031" s="46"/>
      <c r="M1031" s="227" t="s">
        <v>19</v>
      </c>
      <c r="N1031" s="228" t="s">
        <v>44</v>
      </c>
      <c r="O1031" s="86"/>
      <c r="P1031" s="229">
        <f>O1031*H1031</f>
        <v>0</v>
      </c>
      <c r="Q1031" s="229">
        <v>0</v>
      </c>
      <c r="R1031" s="229">
        <f>Q1031*H1031</f>
        <v>0</v>
      </c>
      <c r="S1031" s="229">
        <v>0.0060000000000000001</v>
      </c>
      <c r="T1031" s="230">
        <f>S1031*H1031</f>
        <v>0.40339200000000003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31" t="s">
        <v>239</v>
      </c>
      <c r="AT1031" s="231" t="s">
        <v>140</v>
      </c>
      <c r="AU1031" s="231" t="s">
        <v>83</v>
      </c>
      <c r="AY1031" s="19" t="s">
        <v>137</v>
      </c>
      <c r="BE1031" s="232">
        <f>IF(N1031="základní",J1031,0)</f>
        <v>0</v>
      </c>
      <c r="BF1031" s="232">
        <f>IF(N1031="snížená",J1031,0)</f>
        <v>0</v>
      </c>
      <c r="BG1031" s="232">
        <f>IF(N1031="zákl. přenesená",J1031,0)</f>
        <v>0</v>
      </c>
      <c r="BH1031" s="232">
        <f>IF(N1031="sníž. přenesená",J1031,0)</f>
        <v>0</v>
      </c>
      <c r="BI1031" s="232">
        <f>IF(N1031="nulová",J1031,0)</f>
        <v>0</v>
      </c>
      <c r="BJ1031" s="19" t="s">
        <v>81</v>
      </c>
      <c r="BK1031" s="232">
        <f>ROUND(I1031*H1031,2)</f>
        <v>0</v>
      </c>
      <c r="BL1031" s="19" t="s">
        <v>239</v>
      </c>
      <c r="BM1031" s="231" t="s">
        <v>1004</v>
      </c>
    </row>
    <row r="1032" s="13" customFormat="1">
      <c r="A1032" s="13"/>
      <c r="B1032" s="233"/>
      <c r="C1032" s="234"/>
      <c r="D1032" s="235" t="s">
        <v>147</v>
      </c>
      <c r="E1032" s="236" t="s">
        <v>19</v>
      </c>
      <c r="F1032" s="237" t="s">
        <v>1005</v>
      </c>
      <c r="G1032" s="234"/>
      <c r="H1032" s="236" t="s">
        <v>19</v>
      </c>
      <c r="I1032" s="238"/>
      <c r="J1032" s="234"/>
      <c r="K1032" s="234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147</v>
      </c>
      <c r="AU1032" s="243" t="s">
        <v>83</v>
      </c>
      <c r="AV1032" s="13" t="s">
        <v>81</v>
      </c>
      <c r="AW1032" s="13" t="s">
        <v>35</v>
      </c>
      <c r="AX1032" s="13" t="s">
        <v>73</v>
      </c>
      <c r="AY1032" s="243" t="s">
        <v>137</v>
      </c>
    </row>
    <row r="1033" s="14" customFormat="1">
      <c r="A1033" s="14"/>
      <c r="B1033" s="244"/>
      <c r="C1033" s="245"/>
      <c r="D1033" s="235" t="s">
        <v>147</v>
      </c>
      <c r="E1033" s="246" t="s">
        <v>19</v>
      </c>
      <c r="F1033" s="247" t="s">
        <v>609</v>
      </c>
      <c r="G1033" s="245"/>
      <c r="H1033" s="248">
        <v>40.286000000000001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147</v>
      </c>
      <c r="AU1033" s="254" t="s">
        <v>83</v>
      </c>
      <c r="AV1033" s="14" t="s">
        <v>83</v>
      </c>
      <c r="AW1033" s="14" t="s">
        <v>35</v>
      </c>
      <c r="AX1033" s="14" t="s">
        <v>73</v>
      </c>
      <c r="AY1033" s="254" t="s">
        <v>137</v>
      </c>
    </row>
    <row r="1034" s="14" customFormat="1">
      <c r="A1034" s="14"/>
      <c r="B1034" s="244"/>
      <c r="C1034" s="245"/>
      <c r="D1034" s="235" t="s">
        <v>147</v>
      </c>
      <c r="E1034" s="246" t="s">
        <v>19</v>
      </c>
      <c r="F1034" s="247" t="s">
        <v>610</v>
      </c>
      <c r="G1034" s="245"/>
      <c r="H1034" s="248">
        <v>21.891999999999999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4" t="s">
        <v>147</v>
      </c>
      <c r="AU1034" s="254" t="s">
        <v>83</v>
      </c>
      <c r="AV1034" s="14" t="s">
        <v>83</v>
      </c>
      <c r="AW1034" s="14" t="s">
        <v>35</v>
      </c>
      <c r="AX1034" s="14" t="s">
        <v>73</v>
      </c>
      <c r="AY1034" s="254" t="s">
        <v>137</v>
      </c>
    </row>
    <row r="1035" s="14" customFormat="1">
      <c r="A1035" s="14"/>
      <c r="B1035" s="244"/>
      <c r="C1035" s="245"/>
      <c r="D1035" s="235" t="s">
        <v>147</v>
      </c>
      <c r="E1035" s="246" t="s">
        <v>19</v>
      </c>
      <c r="F1035" s="247" t="s">
        <v>611</v>
      </c>
      <c r="G1035" s="245"/>
      <c r="H1035" s="248">
        <v>5.0540000000000003</v>
      </c>
      <c r="I1035" s="249"/>
      <c r="J1035" s="245"/>
      <c r="K1035" s="245"/>
      <c r="L1035" s="250"/>
      <c r="M1035" s="251"/>
      <c r="N1035" s="252"/>
      <c r="O1035" s="252"/>
      <c r="P1035" s="252"/>
      <c r="Q1035" s="252"/>
      <c r="R1035" s="252"/>
      <c r="S1035" s="252"/>
      <c r="T1035" s="253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4" t="s">
        <v>147</v>
      </c>
      <c r="AU1035" s="254" t="s">
        <v>83</v>
      </c>
      <c r="AV1035" s="14" t="s">
        <v>83</v>
      </c>
      <c r="AW1035" s="14" t="s">
        <v>35</v>
      </c>
      <c r="AX1035" s="14" t="s">
        <v>73</v>
      </c>
      <c r="AY1035" s="254" t="s">
        <v>137</v>
      </c>
    </row>
    <row r="1036" s="15" customFormat="1">
      <c r="A1036" s="15"/>
      <c r="B1036" s="265"/>
      <c r="C1036" s="266"/>
      <c r="D1036" s="235" t="s">
        <v>147</v>
      </c>
      <c r="E1036" s="267" t="s">
        <v>19</v>
      </c>
      <c r="F1036" s="268" t="s">
        <v>201</v>
      </c>
      <c r="G1036" s="266"/>
      <c r="H1036" s="269">
        <v>67.231999999999999</v>
      </c>
      <c r="I1036" s="270"/>
      <c r="J1036" s="266"/>
      <c r="K1036" s="266"/>
      <c r="L1036" s="271"/>
      <c r="M1036" s="272"/>
      <c r="N1036" s="273"/>
      <c r="O1036" s="273"/>
      <c r="P1036" s="273"/>
      <c r="Q1036" s="273"/>
      <c r="R1036" s="273"/>
      <c r="S1036" s="273"/>
      <c r="T1036" s="274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5" t="s">
        <v>147</v>
      </c>
      <c r="AU1036" s="275" t="s">
        <v>83</v>
      </c>
      <c r="AV1036" s="15" t="s">
        <v>145</v>
      </c>
      <c r="AW1036" s="15" t="s">
        <v>35</v>
      </c>
      <c r="AX1036" s="15" t="s">
        <v>81</v>
      </c>
      <c r="AY1036" s="275" t="s">
        <v>137</v>
      </c>
    </row>
    <row r="1037" s="2" customFormat="1" ht="21.75" customHeight="1">
      <c r="A1037" s="40"/>
      <c r="B1037" s="41"/>
      <c r="C1037" s="220" t="s">
        <v>1006</v>
      </c>
      <c r="D1037" s="220" t="s">
        <v>140</v>
      </c>
      <c r="E1037" s="221" t="s">
        <v>1007</v>
      </c>
      <c r="F1037" s="222" t="s">
        <v>1008</v>
      </c>
      <c r="G1037" s="223" t="s">
        <v>143</v>
      </c>
      <c r="H1037" s="224">
        <v>67.231999999999999</v>
      </c>
      <c r="I1037" s="225"/>
      <c r="J1037" s="226">
        <f>ROUND(I1037*H1037,2)</f>
        <v>0</v>
      </c>
      <c r="K1037" s="222" t="s">
        <v>144</v>
      </c>
      <c r="L1037" s="46"/>
      <c r="M1037" s="227" t="s">
        <v>19</v>
      </c>
      <c r="N1037" s="228" t="s">
        <v>44</v>
      </c>
      <c r="O1037" s="86"/>
      <c r="P1037" s="229">
        <f>O1037*H1037</f>
        <v>0</v>
      </c>
      <c r="Q1037" s="229">
        <v>0</v>
      </c>
      <c r="R1037" s="229">
        <f>Q1037*H1037</f>
        <v>0</v>
      </c>
      <c r="S1037" s="229">
        <v>0.014</v>
      </c>
      <c r="T1037" s="230">
        <f>S1037*H1037</f>
        <v>0.94124799999999997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31" t="s">
        <v>239</v>
      </c>
      <c r="AT1037" s="231" t="s">
        <v>140</v>
      </c>
      <c r="AU1037" s="231" t="s">
        <v>83</v>
      </c>
      <c r="AY1037" s="19" t="s">
        <v>137</v>
      </c>
      <c r="BE1037" s="232">
        <f>IF(N1037="základní",J1037,0)</f>
        <v>0</v>
      </c>
      <c r="BF1037" s="232">
        <f>IF(N1037="snížená",J1037,0)</f>
        <v>0</v>
      </c>
      <c r="BG1037" s="232">
        <f>IF(N1037="zákl. přenesená",J1037,0)</f>
        <v>0</v>
      </c>
      <c r="BH1037" s="232">
        <f>IF(N1037="sníž. přenesená",J1037,0)</f>
        <v>0</v>
      </c>
      <c r="BI1037" s="232">
        <f>IF(N1037="nulová",J1037,0)</f>
        <v>0</v>
      </c>
      <c r="BJ1037" s="19" t="s">
        <v>81</v>
      </c>
      <c r="BK1037" s="232">
        <f>ROUND(I1037*H1037,2)</f>
        <v>0</v>
      </c>
      <c r="BL1037" s="19" t="s">
        <v>239</v>
      </c>
      <c r="BM1037" s="231" t="s">
        <v>1009</v>
      </c>
    </row>
    <row r="1038" s="14" customFormat="1">
      <c r="A1038" s="14"/>
      <c r="B1038" s="244"/>
      <c r="C1038" s="245"/>
      <c r="D1038" s="235" t="s">
        <v>147</v>
      </c>
      <c r="E1038" s="246" t="s">
        <v>19</v>
      </c>
      <c r="F1038" s="247" t="s">
        <v>609</v>
      </c>
      <c r="G1038" s="245"/>
      <c r="H1038" s="248">
        <v>40.286000000000001</v>
      </c>
      <c r="I1038" s="249"/>
      <c r="J1038" s="245"/>
      <c r="K1038" s="245"/>
      <c r="L1038" s="250"/>
      <c r="M1038" s="251"/>
      <c r="N1038" s="252"/>
      <c r="O1038" s="252"/>
      <c r="P1038" s="252"/>
      <c r="Q1038" s="252"/>
      <c r="R1038" s="252"/>
      <c r="S1038" s="252"/>
      <c r="T1038" s="25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4" t="s">
        <v>147</v>
      </c>
      <c r="AU1038" s="254" t="s">
        <v>83</v>
      </c>
      <c r="AV1038" s="14" t="s">
        <v>83</v>
      </c>
      <c r="AW1038" s="14" t="s">
        <v>35</v>
      </c>
      <c r="AX1038" s="14" t="s">
        <v>73</v>
      </c>
      <c r="AY1038" s="254" t="s">
        <v>137</v>
      </c>
    </row>
    <row r="1039" s="14" customFormat="1">
      <c r="A1039" s="14"/>
      <c r="B1039" s="244"/>
      <c r="C1039" s="245"/>
      <c r="D1039" s="235" t="s">
        <v>147</v>
      </c>
      <c r="E1039" s="246" t="s">
        <v>19</v>
      </c>
      <c r="F1039" s="247" t="s">
        <v>610</v>
      </c>
      <c r="G1039" s="245"/>
      <c r="H1039" s="248">
        <v>21.891999999999999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147</v>
      </c>
      <c r="AU1039" s="254" t="s">
        <v>83</v>
      </c>
      <c r="AV1039" s="14" t="s">
        <v>83</v>
      </c>
      <c r="AW1039" s="14" t="s">
        <v>35</v>
      </c>
      <c r="AX1039" s="14" t="s">
        <v>73</v>
      </c>
      <c r="AY1039" s="254" t="s">
        <v>137</v>
      </c>
    </row>
    <row r="1040" s="14" customFormat="1">
      <c r="A1040" s="14"/>
      <c r="B1040" s="244"/>
      <c r="C1040" s="245"/>
      <c r="D1040" s="235" t="s">
        <v>147</v>
      </c>
      <c r="E1040" s="246" t="s">
        <v>19</v>
      </c>
      <c r="F1040" s="247" t="s">
        <v>611</v>
      </c>
      <c r="G1040" s="245"/>
      <c r="H1040" s="248">
        <v>5.0540000000000003</v>
      </c>
      <c r="I1040" s="249"/>
      <c r="J1040" s="245"/>
      <c r="K1040" s="245"/>
      <c r="L1040" s="250"/>
      <c r="M1040" s="251"/>
      <c r="N1040" s="252"/>
      <c r="O1040" s="252"/>
      <c r="P1040" s="252"/>
      <c r="Q1040" s="252"/>
      <c r="R1040" s="252"/>
      <c r="S1040" s="252"/>
      <c r="T1040" s="25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4" t="s">
        <v>147</v>
      </c>
      <c r="AU1040" s="254" t="s">
        <v>83</v>
      </c>
      <c r="AV1040" s="14" t="s">
        <v>83</v>
      </c>
      <c r="AW1040" s="14" t="s">
        <v>35</v>
      </c>
      <c r="AX1040" s="14" t="s">
        <v>73</v>
      </c>
      <c r="AY1040" s="254" t="s">
        <v>137</v>
      </c>
    </row>
    <row r="1041" s="15" customFormat="1">
      <c r="A1041" s="15"/>
      <c r="B1041" s="265"/>
      <c r="C1041" s="266"/>
      <c r="D1041" s="235" t="s">
        <v>147</v>
      </c>
      <c r="E1041" s="267" t="s">
        <v>19</v>
      </c>
      <c r="F1041" s="268" t="s">
        <v>201</v>
      </c>
      <c r="G1041" s="266"/>
      <c r="H1041" s="269">
        <v>67.231999999999999</v>
      </c>
      <c r="I1041" s="270"/>
      <c r="J1041" s="266"/>
      <c r="K1041" s="266"/>
      <c r="L1041" s="271"/>
      <c r="M1041" s="272"/>
      <c r="N1041" s="273"/>
      <c r="O1041" s="273"/>
      <c r="P1041" s="273"/>
      <c r="Q1041" s="273"/>
      <c r="R1041" s="273"/>
      <c r="S1041" s="273"/>
      <c r="T1041" s="274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75" t="s">
        <v>147</v>
      </c>
      <c r="AU1041" s="275" t="s">
        <v>83</v>
      </c>
      <c r="AV1041" s="15" t="s">
        <v>145</v>
      </c>
      <c r="AW1041" s="15" t="s">
        <v>35</v>
      </c>
      <c r="AX1041" s="15" t="s">
        <v>81</v>
      </c>
      <c r="AY1041" s="275" t="s">
        <v>137</v>
      </c>
    </row>
    <row r="1042" s="2" customFormat="1" ht="33" customHeight="1">
      <c r="A1042" s="40"/>
      <c r="B1042" s="41"/>
      <c r="C1042" s="220" t="s">
        <v>1010</v>
      </c>
      <c r="D1042" s="220" t="s">
        <v>140</v>
      </c>
      <c r="E1042" s="221" t="s">
        <v>1011</v>
      </c>
      <c r="F1042" s="222" t="s">
        <v>1012</v>
      </c>
      <c r="G1042" s="223" t="s">
        <v>143</v>
      </c>
      <c r="H1042" s="224">
        <v>72.881</v>
      </c>
      <c r="I1042" s="225"/>
      <c r="J1042" s="226">
        <f>ROUND(I1042*H1042,2)</f>
        <v>0</v>
      </c>
      <c r="K1042" s="222" t="s">
        <v>144</v>
      </c>
      <c r="L1042" s="46"/>
      <c r="M1042" s="227" t="s">
        <v>19</v>
      </c>
      <c r="N1042" s="228" t="s">
        <v>44</v>
      </c>
      <c r="O1042" s="86"/>
      <c r="P1042" s="229">
        <f>O1042*H1042</f>
        <v>0</v>
      </c>
      <c r="Q1042" s="229">
        <v>0</v>
      </c>
      <c r="R1042" s="229">
        <f>Q1042*H1042</f>
        <v>0</v>
      </c>
      <c r="S1042" s="229">
        <v>0</v>
      </c>
      <c r="T1042" s="230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31" t="s">
        <v>239</v>
      </c>
      <c r="AT1042" s="231" t="s">
        <v>140</v>
      </c>
      <c r="AU1042" s="231" t="s">
        <v>83</v>
      </c>
      <c r="AY1042" s="19" t="s">
        <v>137</v>
      </c>
      <c r="BE1042" s="232">
        <f>IF(N1042="základní",J1042,0)</f>
        <v>0</v>
      </c>
      <c r="BF1042" s="232">
        <f>IF(N1042="snížená",J1042,0)</f>
        <v>0</v>
      </c>
      <c r="BG1042" s="232">
        <f>IF(N1042="zákl. přenesená",J1042,0)</f>
        <v>0</v>
      </c>
      <c r="BH1042" s="232">
        <f>IF(N1042="sníž. přenesená",J1042,0)</f>
        <v>0</v>
      </c>
      <c r="BI1042" s="232">
        <f>IF(N1042="nulová",J1042,0)</f>
        <v>0</v>
      </c>
      <c r="BJ1042" s="19" t="s">
        <v>81</v>
      </c>
      <c r="BK1042" s="232">
        <f>ROUND(I1042*H1042,2)</f>
        <v>0</v>
      </c>
      <c r="BL1042" s="19" t="s">
        <v>239</v>
      </c>
      <c r="BM1042" s="231" t="s">
        <v>1013</v>
      </c>
    </row>
    <row r="1043" s="14" customFormat="1">
      <c r="A1043" s="14"/>
      <c r="B1043" s="244"/>
      <c r="C1043" s="245"/>
      <c r="D1043" s="235" t="s">
        <v>147</v>
      </c>
      <c r="E1043" s="246" t="s">
        <v>19</v>
      </c>
      <c r="F1043" s="247" t="s">
        <v>1014</v>
      </c>
      <c r="G1043" s="245"/>
      <c r="H1043" s="248">
        <v>36.722999999999999</v>
      </c>
      <c r="I1043" s="249"/>
      <c r="J1043" s="245"/>
      <c r="K1043" s="245"/>
      <c r="L1043" s="250"/>
      <c r="M1043" s="251"/>
      <c r="N1043" s="252"/>
      <c r="O1043" s="252"/>
      <c r="P1043" s="252"/>
      <c r="Q1043" s="252"/>
      <c r="R1043" s="252"/>
      <c r="S1043" s="252"/>
      <c r="T1043" s="25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4" t="s">
        <v>147</v>
      </c>
      <c r="AU1043" s="254" t="s">
        <v>83</v>
      </c>
      <c r="AV1043" s="14" t="s">
        <v>83</v>
      </c>
      <c r="AW1043" s="14" t="s">
        <v>35</v>
      </c>
      <c r="AX1043" s="14" t="s">
        <v>73</v>
      </c>
      <c r="AY1043" s="254" t="s">
        <v>137</v>
      </c>
    </row>
    <row r="1044" s="14" customFormat="1">
      <c r="A1044" s="14"/>
      <c r="B1044" s="244"/>
      <c r="C1044" s="245"/>
      <c r="D1044" s="235" t="s">
        <v>147</v>
      </c>
      <c r="E1044" s="246" t="s">
        <v>19</v>
      </c>
      <c r="F1044" s="247" t="s">
        <v>1015</v>
      </c>
      <c r="G1044" s="245"/>
      <c r="H1044" s="248">
        <v>1.4490000000000001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147</v>
      </c>
      <c r="AU1044" s="254" t="s">
        <v>83</v>
      </c>
      <c r="AV1044" s="14" t="s">
        <v>83</v>
      </c>
      <c r="AW1044" s="14" t="s">
        <v>35</v>
      </c>
      <c r="AX1044" s="14" t="s">
        <v>73</v>
      </c>
      <c r="AY1044" s="254" t="s">
        <v>137</v>
      </c>
    </row>
    <row r="1045" s="14" customFormat="1">
      <c r="A1045" s="14"/>
      <c r="B1045" s="244"/>
      <c r="C1045" s="245"/>
      <c r="D1045" s="235" t="s">
        <v>147</v>
      </c>
      <c r="E1045" s="246" t="s">
        <v>19</v>
      </c>
      <c r="F1045" s="247" t="s">
        <v>1016</v>
      </c>
      <c r="G1045" s="245"/>
      <c r="H1045" s="248">
        <v>21.518999999999998</v>
      </c>
      <c r="I1045" s="249"/>
      <c r="J1045" s="245"/>
      <c r="K1045" s="245"/>
      <c r="L1045" s="250"/>
      <c r="M1045" s="251"/>
      <c r="N1045" s="252"/>
      <c r="O1045" s="252"/>
      <c r="P1045" s="252"/>
      <c r="Q1045" s="252"/>
      <c r="R1045" s="252"/>
      <c r="S1045" s="252"/>
      <c r="T1045" s="253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4" t="s">
        <v>147</v>
      </c>
      <c r="AU1045" s="254" t="s">
        <v>83</v>
      </c>
      <c r="AV1045" s="14" t="s">
        <v>83</v>
      </c>
      <c r="AW1045" s="14" t="s">
        <v>35</v>
      </c>
      <c r="AX1045" s="14" t="s">
        <v>73</v>
      </c>
      <c r="AY1045" s="254" t="s">
        <v>137</v>
      </c>
    </row>
    <row r="1046" s="14" customFormat="1">
      <c r="A1046" s="14"/>
      <c r="B1046" s="244"/>
      <c r="C1046" s="245"/>
      <c r="D1046" s="235" t="s">
        <v>147</v>
      </c>
      <c r="E1046" s="246" t="s">
        <v>19</v>
      </c>
      <c r="F1046" s="247" t="s">
        <v>611</v>
      </c>
      <c r="G1046" s="245"/>
      <c r="H1046" s="248">
        <v>5.0540000000000003</v>
      </c>
      <c r="I1046" s="249"/>
      <c r="J1046" s="245"/>
      <c r="K1046" s="245"/>
      <c r="L1046" s="250"/>
      <c r="M1046" s="251"/>
      <c r="N1046" s="252"/>
      <c r="O1046" s="252"/>
      <c r="P1046" s="252"/>
      <c r="Q1046" s="252"/>
      <c r="R1046" s="252"/>
      <c r="S1046" s="252"/>
      <c r="T1046" s="253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4" t="s">
        <v>147</v>
      </c>
      <c r="AU1046" s="254" t="s">
        <v>83</v>
      </c>
      <c r="AV1046" s="14" t="s">
        <v>83</v>
      </c>
      <c r="AW1046" s="14" t="s">
        <v>35</v>
      </c>
      <c r="AX1046" s="14" t="s">
        <v>73</v>
      </c>
      <c r="AY1046" s="254" t="s">
        <v>137</v>
      </c>
    </row>
    <row r="1047" s="14" customFormat="1">
      <c r="A1047" s="14"/>
      <c r="B1047" s="244"/>
      <c r="C1047" s="245"/>
      <c r="D1047" s="235" t="s">
        <v>147</v>
      </c>
      <c r="E1047" s="246" t="s">
        <v>19</v>
      </c>
      <c r="F1047" s="247" t="s">
        <v>376</v>
      </c>
      <c r="G1047" s="245"/>
      <c r="H1047" s="248">
        <v>8.1359999999999992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4" t="s">
        <v>147</v>
      </c>
      <c r="AU1047" s="254" t="s">
        <v>83</v>
      </c>
      <c r="AV1047" s="14" t="s">
        <v>83</v>
      </c>
      <c r="AW1047" s="14" t="s">
        <v>35</v>
      </c>
      <c r="AX1047" s="14" t="s">
        <v>73</v>
      </c>
      <c r="AY1047" s="254" t="s">
        <v>137</v>
      </c>
    </row>
    <row r="1048" s="15" customFormat="1">
      <c r="A1048" s="15"/>
      <c r="B1048" s="265"/>
      <c r="C1048" s="266"/>
      <c r="D1048" s="235" t="s">
        <v>147</v>
      </c>
      <c r="E1048" s="267" t="s">
        <v>19</v>
      </c>
      <c r="F1048" s="268" t="s">
        <v>201</v>
      </c>
      <c r="G1048" s="266"/>
      <c r="H1048" s="269">
        <v>72.880999999999986</v>
      </c>
      <c r="I1048" s="270"/>
      <c r="J1048" s="266"/>
      <c r="K1048" s="266"/>
      <c r="L1048" s="271"/>
      <c r="M1048" s="272"/>
      <c r="N1048" s="273"/>
      <c r="O1048" s="273"/>
      <c r="P1048" s="273"/>
      <c r="Q1048" s="273"/>
      <c r="R1048" s="273"/>
      <c r="S1048" s="273"/>
      <c r="T1048" s="274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75" t="s">
        <v>147</v>
      </c>
      <c r="AU1048" s="275" t="s">
        <v>83</v>
      </c>
      <c r="AV1048" s="15" t="s">
        <v>145</v>
      </c>
      <c r="AW1048" s="15" t="s">
        <v>35</v>
      </c>
      <c r="AX1048" s="15" t="s">
        <v>81</v>
      </c>
      <c r="AY1048" s="275" t="s">
        <v>137</v>
      </c>
    </row>
    <row r="1049" s="2" customFormat="1" ht="16.5" customHeight="1">
      <c r="A1049" s="40"/>
      <c r="B1049" s="41"/>
      <c r="C1049" s="255" t="s">
        <v>1017</v>
      </c>
      <c r="D1049" s="255" t="s">
        <v>157</v>
      </c>
      <c r="E1049" s="256" t="s">
        <v>1018</v>
      </c>
      <c r="F1049" s="257" t="s">
        <v>951</v>
      </c>
      <c r="G1049" s="258" t="s">
        <v>170</v>
      </c>
      <c r="H1049" s="259">
        <v>0.025999999999999999</v>
      </c>
      <c r="I1049" s="260"/>
      <c r="J1049" s="261">
        <f>ROUND(I1049*H1049,2)</f>
        <v>0</v>
      </c>
      <c r="K1049" s="257" t="s">
        <v>144</v>
      </c>
      <c r="L1049" s="262"/>
      <c r="M1049" s="263" t="s">
        <v>19</v>
      </c>
      <c r="N1049" s="264" t="s">
        <v>44</v>
      </c>
      <c r="O1049" s="86"/>
      <c r="P1049" s="229">
        <f>O1049*H1049</f>
        <v>0</v>
      </c>
      <c r="Q1049" s="229">
        <v>1</v>
      </c>
      <c r="R1049" s="229">
        <f>Q1049*H1049</f>
        <v>0.025999999999999999</v>
      </c>
      <c r="S1049" s="229">
        <v>0</v>
      </c>
      <c r="T1049" s="230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31" t="s">
        <v>353</v>
      </c>
      <c r="AT1049" s="231" t="s">
        <v>157</v>
      </c>
      <c r="AU1049" s="231" t="s">
        <v>83</v>
      </c>
      <c r="AY1049" s="19" t="s">
        <v>137</v>
      </c>
      <c r="BE1049" s="232">
        <f>IF(N1049="základní",J1049,0)</f>
        <v>0</v>
      </c>
      <c r="BF1049" s="232">
        <f>IF(N1049="snížená",J1049,0)</f>
        <v>0</v>
      </c>
      <c r="BG1049" s="232">
        <f>IF(N1049="zákl. přenesená",J1049,0)</f>
        <v>0</v>
      </c>
      <c r="BH1049" s="232">
        <f>IF(N1049="sníž. přenesená",J1049,0)</f>
        <v>0</v>
      </c>
      <c r="BI1049" s="232">
        <f>IF(N1049="nulová",J1049,0)</f>
        <v>0</v>
      </c>
      <c r="BJ1049" s="19" t="s">
        <v>81</v>
      </c>
      <c r="BK1049" s="232">
        <f>ROUND(I1049*H1049,2)</f>
        <v>0</v>
      </c>
      <c r="BL1049" s="19" t="s">
        <v>239</v>
      </c>
      <c r="BM1049" s="231" t="s">
        <v>1019</v>
      </c>
    </row>
    <row r="1050" s="14" customFormat="1">
      <c r="A1050" s="14"/>
      <c r="B1050" s="244"/>
      <c r="C1050" s="245"/>
      <c r="D1050" s="235" t="s">
        <v>147</v>
      </c>
      <c r="E1050" s="246" t="s">
        <v>19</v>
      </c>
      <c r="F1050" s="247" t="s">
        <v>1020</v>
      </c>
      <c r="G1050" s="245"/>
      <c r="H1050" s="248">
        <v>0.025999999999999999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147</v>
      </c>
      <c r="AU1050" s="254" t="s">
        <v>83</v>
      </c>
      <c r="AV1050" s="14" t="s">
        <v>83</v>
      </c>
      <c r="AW1050" s="14" t="s">
        <v>35</v>
      </c>
      <c r="AX1050" s="14" t="s">
        <v>81</v>
      </c>
      <c r="AY1050" s="254" t="s">
        <v>137</v>
      </c>
    </row>
    <row r="1051" s="2" customFormat="1" ht="21.75" customHeight="1">
      <c r="A1051" s="40"/>
      <c r="B1051" s="41"/>
      <c r="C1051" s="220" t="s">
        <v>1021</v>
      </c>
      <c r="D1051" s="220" t="s">
        <v>140</v>
      </c>
      <c r="E1051" s="221" t="s">
        <v>1022</v>
      </c>
      <c r="F1051" s="222" t="s">
        <v>1023</v>
      </c>
      <c r="G1051" s="223" t="s">
        <v>143</v>
      </c>
      <c r="H1051" s="224">
        <v>72.881</v>
      </c>
      <c r="I1051" s="225"/>
      <c r="J1051" s="226">
        <f>ROUND(I1051*H1051,2)</f>
        <v>0</v>
      </c>
      <c r="K1051" s="222" t="s">
        <v>144</v>
      </c>
      <c r="L1051" s="46"/>
      <c r="M1051" s="227" t="s">
        <v>19</v>
      </c>
      <c r="N1051" s="228" t="s">
        <v>44</v>
      </c>
      <c r="O1051" s="86"/>
      <c r="P1051" s="229">
        <f>O1051*H1051</f>
        <v>0</v>
      </c>
      <c r="Q1051" s="229">
        <v>0.00088000000000000003</v>
      </c>
      <c r="R1051" s="229">
        <f>Q1051*H1051</f>
        <v>0.064135280000000003</v>
      </c>
      <c r="S1051" s="229">
        <v>0</v>
      </c>
      <c r="T1051" s="230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31" t="s">
        <v>239</v>
      </c>
      <c r="AT1051" s="231" t="s">
        <v>140</v>
      </c>
      <c r="AU1051" s="231" t="s">
        <v>83</v>
      </c>
      <c r="AY1051" s="19" t="s">
        <v>137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9" t="s">
        <v>81</v>
      </c>
      <c r="BK1051" s="232">
        <f>ROUND(I1051*H1051,2)</f>
        <v>0</v>
      </c>
      <c r="BL1051" s="19" t="s">
        <v>239</v>
      </c>
      <c r="BM1051" s="231" t="s">
        <v>1024</v>
      </c>
    </row>
    <row r="1052" s="14" customFormat="1">
      <c r="A1052" s="14"/>
      <c r="B1052" s="244"/>
      <c r="C1052" s="245"/>
      <c r="D1052" s="235" t="s">
        <v>147</v>
      </c>
      <c r="E1052" s="246" t="s">
        <v>19</v>
      </c>
      <c r="F1052" s="247" t="s">
        <v>1014</v>
      </c>
      <c r="G1052" s="245"/>
      <c r="H1052" s="248">
        <v>36.722999999999999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147</v>
      </c>
      <c r="AU1052" s="254" t="s">
        <v>83</v>
      </c>
      <c r="AV1052" s="14" t="s">
        <v>83</v>
      </c>
      <c r="AW1052" s="14" t="s">
        <v>35</v>
      </c>
      <c r="AX1052" s="14" t="s">
        <v>73</v>
      </c>
      <c r="AY1052" s="254" t="s">
        <v>137</v>
      </c>
    </row>
    <row r="1053" s="14" customFormat="1">
      <c r="A1053" s="14"/>
      <c r="B1053" s="244"/>
      <c r="C1053" s="245"/>
      <c r="D1053" s="235" t="s">
        <v>147</v>
      </c>
      <c r="E1053" s="246" t="s">
        <v>19</v>
      </c>
      <c r="F1053" s="247" t="s">
        <v>1015</v>
      </c>
      <c r="G1053" s="245"/>
      <c r="H1053" s="248">
        <v>1.4490000000000001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147</v>
      </c>
      <c r="AU1053" s="254" t="s">
        <v>83</v>
      </c>
      <c r="AV1053" s="14" t="s">
        <v>83</v>
      </c>
      <c r="AW1053" s="14" t="s">
        <v>35</v>
      </c>
      <c r="AX1053" s="14" t="s">
        <v>73</v>
      </c>
      <c r="AY1053" s="254" t="s">
        <v>137</v>
      </c>
    </row>
    <row r="1054" s="14" customFormat="1">
      <c r="A1054" s="14"/>
      <c r="B1054" s="244"/>
      <c r="C1054" s="245"/>
      <c r="D1054" s="235" t="s">
        <v>147</v>
      </c>
      <c r="E1054" s="246" t="s">
        <v>19</v>
      </c>
      <c r="F1054" s="247" t="s">
        <v>1016</v>
      </c>
      <c r="G1054" s="245"/>
      <c r="H1054" s="248">
        <v>21.518999999999998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147</v>
      </c>
      <c r="AU1054" s="254" t="s">
        <v>83</v>
      </c>
      <c r="AV1054" s="14" t="s">
        <v>83</v>
      </c>
      <c r="AW1054" s="14" t="s">
        <v>35</v>
      </c>
      <c r="AX1054" s="14" t="s">
        <v>73</v>
      </c>
      <c r="AY1054" s="254" t="s">
        <v>137</v>
      </c>
    </row>
    <row r="1055" s="14" customFormat="1">
      <c r="A1055" s="14"/>
      <c r="B1055" s="244"/>
      <c r="C1055" s="245"/>
      <c r="D1055" s="235" t="s">
        <v>147</v>
      </c>
      <c r="E1055" s="246" t="s">
        <v>19</v>
      </c>
      <c r="F1055" s="247" t="s">
        <v>611</v>
      </c>
      <c r="G1055" s="245"/>
      <c r="H1055" s="248">
        <v>5.0540000000000003</v>
      </c>
      <c r="I1055" s="249"/>
      <c r="J1055" s="245"/>
      <c r="K1055" s="245"/>
      <c r="L1055" s="250"/>
      <c r="M1055" s="251"/>
      <c r="N1055" s="252"/>
      <c r="O1055" s="252"/>
      <c r="P1055" s="252"/>
      <c r="Q1055" s="252"/>
      <c r="R1055" s="252"/>
      <c r="S1055" s="252"/>
      <c r="T1055" s="25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4" t="s">
        <v>147</v>
      </c>
      <c r="AU1055" s="254" t="s">
        <v>83</v>
      </c>
      <c r="AV1055" s="14" t="s">
        <v>83</v>
      </c>
      <c r="AW1055" s="14" t="s">
        <v>35</v>
      </c>
      <c r="AX1055" s="14" t="s">
        <v>73</v>
      </c>
      <c r="AY1055" s="254" t="s">
        <v>137</v>
      </c>
    </row>
    <row r="1056" s="14" customFormat="1">
      <c r="A1056" s="14"/>
      <c r="B1056" s="244"/>
      <c r="C1056" s="245"/>
      <c r="D1056" s="235" t="s">
        <v>147</v>
      </c>
      <c r="E1056" s="246" t="s">
        <v>19</v>
      </c>
      <c r="F1056" s="247" t="s">
        <v>376</v>
      </c>
      <c r="G1056" s="245"/>
      <c r="H1056" s="248">
        <v>8.1359999999999992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147</v>
      </c>
      <c r="AU1056" s="254" t="s">
        <v>83</v>
      </c>
      <c r="AV1056" s="14" t="s">
        <v>83</v>
      </c>
      <c r="AW1056" s="14" t="s">
        <v>35</v>
      </c>
      <c r="AX1056" s="14" t="s">
        <v>73</v>
      </c>
      <c r="AY1056" s="254" t="s">
        <v>137</v>
      </c>
    </row>
    <row r="1057" s="15" customFormat="1">
      <c r="A1057" s="15"/>
      <c r="B1057" s="265"/>
      <c r="C1057" s="266"/>
      <c r="D1057" s="235" t="s">
        <v>147</v>
      </c>
      <c r="E1057" s="267" t="s">
        <v>19</v>
      </c>
      <c r="F1057" s="268" t="s">
        <v>201</v>
      </c>
      <c r="G1057" s="266"/>
      <c r="H1057" s="269">
        <v>72.880999999999986</v>
      </c>
      <c r="I1057" s="270"/>
      <c r="J1057" s="266"/>
      <c r="K1057" s="266"/>
      <c r="L1057" s="271"/>
      <c r="M1057" s="272"/>
      <c r="N1057" s="273"/>
      <c r="O1057" s="273"/>
      <c r="P1057" s="273"/>
      <c r="Q1057" s="273"/>
      <c r="R1057" s="273"/>
      <c r="S1057" s="273"/>
      <c r="T1057" s="274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75" t="s">
        <v>147</v>
      </c>
      <c r="AU1057" s="275" t="s">
        <v>83</v>
      </c>
      <c r="AV1057" s="15" t="s">
        <v>145</v>
      </c>
      <c r="AW1057" s="15" t="s">
        <v>35</v>
      </c>
      <c r="AX1057" s="15" t="s">
        <v>81</v>
      </c>
      <c r="AY1057" s="275" t="s">
        <v>137</v>
      </c>
    </row>
    <row r="1058" s="2" customFormat="1" ht="44.25" customHeight="1">
      <c r="A1058" s="40"/>
      <c r="B1058" s="41"/>
      <c r="C1058" s="255" t="s">
        <v>1025</v>
      </c>
      <c r="D1058" s="255" t="s">
        <v>157</v>
      </c>
      <c r="E1058" s="256" t="s">
        <v>1026</v>
      </c>
      <c r="F1058" s="257" t="s">
        <v>1027</v>
      </c>
      <c r="G1058" s="258" t="s">
        <v>143</v>
      </c>
      <c r="H1058" s="259">
        <v>83.813000000000002</v>
      </c>
      <c r="I1058" s="260"/>
      <c r="J1058" s="261">
        <f>ROUND(I1058*H1058,2)</f>
        <v>0</v>
      </c>
      <c r="K1058" s="257" t="s">
        <v>144</v>
      </c>
      <c r="L1058" s="262"/>
      <c r="M1058" s="263" t="s">
        <v>19</v>
      </c>
      <c r="N1058" s="264" t="s">
        <v>44</v>
      </c>
      <c r="O1058" s="86"/>
      <c r="P1058" s="229">
        <f>O1058*H1058</f>
        <v>0</v>
      </c>
      <c r="Q1058" s="229">
        <v>0.0047000000000000002</v>
      </c>
      <c r="R1058" s="229">
        <f>Q1058*H1058</f>
        <v>0.39392110000000002</v>
      </c>
      <c r="S1058" s="229">
        <v>0</v>
      </c>
      <c r="T1058" s="230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31" t="s">
        <v>353</v>
      </c>
      <c r="AT1058" s="231" t="s">
        <v>157</v>
      </c>
      <c r="AU1058" s="231" t="s">
        <v>83</v>
      </c>
      <c r="AY1058" s="19" t="s">
        <v>137</v>
      </c>
      <c r="BE1058" s="232">
        <f>IF(N1058="základní",J1058,0)</f>
        <v>0</v>
      </c>
      <c r="BF1058" s="232">
        <f>IF(N1058="snížená",J1058,0)</f>
        <v>0</v>
      </c>
      <c r="BG1058" s="232">
        <f>IF(N1058="zákl. přenesená",J1058,0)</f>
        <v>0</v>
      </c>
      <c r="BH1058" s="232">
        <f>IF(N1058="sníž. přenesená",J1058,0)</f>
        <v>0</v>
      </c>
      <c r="BI1058" s="232">
        <f>IF(N1058="nulová",J1058,0)</f>
        <v>0</v>
      </c>
      <c r="BJ1058" s="19" t="s">
        <v>81</v>
      </c>
      <c r="BK1058" s="232">
        <f>ROUND(I1058*H1058,2)</f>
        <v>0</v>
      </c>
      <c r="BL1058" s="19" t="s">
        <v>239</v>
      </c>
      <c r="BM1058" s="231" t="s">
        <v>1028</v>
      </c>
    </row>
    <row r="1059" s="14" customFormat="1">
      <c r="A1059" s="14"/>
      <c r="B1059" s="244"/>
      <c r="C1059" s="245"/>
      <c r="D1059" s="235" t="s">
        <v>147</v>
      </c>
      <c r="E1059" s="246" t="s">
        <v>19</v>
      </c>
      <c r="F1059" s="247" t="s">
        <v>1014</v>
      </c>
      <c r="G1059" s="245"/>
      <c r="H1059" s="248">
        <v>36.722999999999999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4" t="s">
        <v>147</v>
      </c>
      <c r="AU1059" s="254" t="s">
        <v>83</v>
      </c>
      <c r="AV1059" s="14" t="s">
        <v>83</v>
      </c>
      <c r="AW1059" s="14" t="s">
        <v>35</v>
      </c>
      <c r="AX1059" s="14" t="s">
        <v>73</v>
      </c>
      <c r="AY1059" s="254" t="s">
        <v>137</v>
      </c>
    </row>
    <row r="1060" s="14" customFormat="1">
      <c r="A1060" s="14"/>
      <c r="B1060" s="244"/>
      <c r="C1060" s="245"/>
      <c r="D1060" s="235" t="s">
        <v>147</v>
      </c>
      <c r="E1060" s="246" t="s">
        <v>19</v>
      </c>
      <c r="F1060" s="247" t="s">
        <v>1015</v>
      </c>
      <c r="G1060" s="245"/>
      <c r="H1060" s="248">
        <v>1.4490000000000001</v>
      </c>
      <c r="I1060" s="249"/>
      <c r="J1060" s="245"/>
      <c r="K1060" s="245"/>
      <c r="L1060" s="250"/>
      <c r="M1060" s="251"/>
      <c r="N1060" s="252"/>
      <c r="O1060" s="252"/>
      <c r="P1060" s="252"/>
      <c r="Q1060" s="252"/>
      <c r="R1060" s="252"/>
      <c r="S1060" s="252"/>
      <c r="T1060" s="253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4" t="s">
        <v>147</v>
      </c>
      <c r="AU1060" s="254" t="s">
        <v>83</v>
      </c>
      <c r="AV1060" s="14" t="s">
        <v>83</v>
      </c>
      <c r="AW1060" s="14" t="s">
        <v>35</v>
      </c>
      <c r="AX1060" s="14" t="s">
        <v>73</v>
      </c>
      <c r="AY1060" s="254" t="s">
        <v>137</v>
      </c>
    </row>
    <row r="1061" s="14" customFormat="1">
      <c r="A1061" s="14"/>
      <c r="B1061" s="244"/>
      <c r="C1061" s="245"/>
      <c r="D1061" s="235" t="s">
        <v>147</v>
      </c>
      <c r="E1061" s="246" t="s">
        <v>19</v>
      </c>
      <c r="F1061" s="247" t="s">
        <v>1016</v>
      </c>
      <c r="G1061" s="245"/>
      <c r="H1061" s="248">
        <v>21.518999999999998</v>
      </c>
      <c r="I1061" s="249"/>
      <c r="J1061" s="245"/>
      <c r="K1061" s="245"/>
      <c r="L1061" s="250"/>
      <c r="M1061" s="251"/>
      <c r="N1061" s="252"/>
      <c r="O1061" s="252"/>
      <c r="P1061" s="252"/>
      <c r="Q1061" s="252"/>
      <c r="R1061" s="252"/>
      <c r="S1061" s="252"/>
      <c r="T1061" s="253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4" t="s">
        <v>147</v>
      </c>
      <c r="AU1061" s="254" t="s">
        <v>83</v>
      </c>
      <c r="AV1061" s="14" t="s">
        <v>83</v>
      </c>
      <c r="AW1061" s="14" t="s">
        <v>35</v>
      </c>
      <c r="AX1061" s="14" t="s">
        <v>73</v>
      </c>
      <c r="AY1061" s="254" t="s">
        <v>137</v>
      </c>
    </row>
    <row r="1062" s="14" customFormat="1">
      <c r="A1062" s="14"/>
      <c r="B1062" s="244"/>
      <c r="C1062" s="245"/>
      <c r="D1062" s="235" t="s">
        <v>147</v>
      </c>
      <c r="E1062" s="246" t="s">
        <v>19</v>
      </c>
      <c r="F1062" s="247" t="s">
        <v>611</v>
      </c>
      <c r="G1062" s="245"/>
      <c r="H1062" s="248">
        <v>5.0540000000000003</v>
      </c>
      <c r="I1062" s="249"/>
      <c r="J1062" s="245"/>
      <c r="K1062" s="245"/>
      <c r="L1062" s="250"/>
      <c r="M1062" s="251"/>
      <c r="N1062" s="252"/>
      <c r="O1062" s="252"/>
      <c r="P1062" s="252"/>
      <c r="Q1062" s="252"/>
      <c r="R1062" s="252"/>
      <c r="S1062" s="252"/>
      <c r="T1062" s="25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4" t="s">
        <v>147</v>
      </c>
      <c r="AU1062" s="254" t="s">
        <v>83</v>
      </c>
      <c r="AV1062" s="14" t="s">
        <v>83</v>
      </c>
      <c r="AW1062" s="14" t="s">
        <v>35</v>
      </c>
      <c r="AX1062" s="14" t="s">
        <v>73</v>
      </c>
      <c r="AY1062" s="254" t="s">
        <v>137</v>
      </c>
    </row>
    <row r="1063" s="14" customFormat="1">
      <c r="A1063" s="14"/>
      <c r="B1063" s="244"/>
      <c r="C1063" s="245"/>
      <c r="D1063" s="235" t="s">
        <v>147</v>
      </c>
      <c r="E1063" s="246" t="s">
        <v>19</v>
      </c>
      <c r="F1063" s="247" t="s">
        <v>376</v>
      </c>
      <c r="G1063" s="245"/>
      <c r="H1063" s="248">
        <v>8.1359999999999992</v>
      </c>
      <c r="I1063" s="249"/>
      <c r="J1063" s="245"/>
      <c r="K1063" s="245"/>
      <c r="L1063" s="250"/>
      <c r="M1063" s="251"/>
      <c r="N1063" s="252"/>
      <c r="O1063" s="252"/>
      <c r="P1063" s="252"/>
      <c r="Q1063" s="252"/>
      <c r="R1063" s="252"/>
      <c r="S1063" s="252"/>
      <c r="T1063" s="25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4" t="s">
        <v>147</v>
      </c>
      <c r="AU1063" s="254" t="s">
        <v>83</v>
      </c>
      <c r="AV1063" s="14" t="s">
        <v>83</v>
      </c>
      <c r="AW1063" s="14" t="s">
        <v>35</v>
      </c>
      <c r="AX1063" s="14" t="s">
        <v>73</v>
      </c>
      <c r="AY1063" s="254" t="s">
        <v>137</v>
      </c>
    </row>
    <row r="1064" s="15" customFormat="1">
      <c r="A1064" s="15"/>
      <c r="B1064" s="265"/>
      <c r="C1064" s="266"/>
      <c r="D1064" s="235" t="s">
        <v>147</v>
      </c>
      <c r="E1064" s="267" t="s">
        <v>19</v>
      </c>
      <c r="F1064" s="268" t="s">
        <v>201</v>
      </c>
      <c r="G1064" s="266"/>
      <c r="H1064" s="269">
        <v>72.880999999999986</v>
      </c>
      <c r="I1064" s="270"/>
      <c r="J1064" s="266"/>
      <c r="K1064" s="266"/>
      <c r="L1064" s="271"/>
      <c r="M1064" s="272"/>
      <c r="N1064" s="273"/>
      <c r="O1064" s="273"/>
      <c r="P1064" s="273"/>
      <c r="Q1064" s="273"/>
      <c r="R1064" s="273"/>
      <c r="S1064" s="273"/>
      <c r="T1064" s="274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75" t="s">
        <v>147</v>
      </c>
      <c r="AU1064" s="275" t="s">
        <v>83</v>
      </c>
      <c r="AV1064" s="15" t="s">
        <v>145</v>
      </c>
      <c r="AW1064" s="15" t="s">
        <v>35</v>
      </c>
      <c r="AX1064" s="15" t="s">
        <v>81</v>
      </c>
      <c r="AY1064" s="275" t="s">
        <v>137</v>
      </c>
    </row>
    <row r="1065" s="14" customFormat="1">
      <c r="A1065" s="14"/>
      <c r="B1065" s="244"/>
      <c r="C1065" s="245"/>
      <c r="D1065" s="235" t="s">
        <v>147</v>
      </c>
      <c r="E1065" s="245"/>
      <c r="F1065" s="247" t="s">
        <v>1029</v>
      </c>
      <c r="G1065" s="245"/>
      <c r="H1065" s="248">
        <v>83.813000000000002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4" t="s">
        <v>147</v>
      </c>
      <c r="AU1065" s="254" t="s">
        <v>83</v>
      </c>
      <c r="AV1065" s="14" t="s">
        <v>83</v>
      </c>
      <c r="AW1065" s="14" t="s">
        <v>4</v>
      </c>
      <c r="AX1065" s="14" t="s">
        <v>81</v>
      </c>
      <c r="AY1065" s="254" t="s">
        <v>137</v>
      </c>
    </row>
    <row r="1066" s="2" customFormat="1" ht="21.75" customHeight="1">
      <c r="A1066" s="40"/>
      <c r="B1066" s="41"/>
      <c r="C1066" s="220" t="s">
        <v>1030</v>
      </c>
      <c r="D1066" s="220" t="s">
        <v>140</v>
      </c>
      <c r="E1066" s="221" t="s">
        <v>1031</v>
      </c>
      <c r="F1066" s="222" t="s">
        <v>1032</v>
      </c>
      <c r="G1066" s="223" t="s">
        <v>143</v>
      </c>
      <c r="H1066" s="224">
        <v>66.335999999999999</v>
      </c>
      <c r="I1066" s="225"/>
      <c r="J1066" s="226">
        <f>ROUND(I1066*H1066,2)</f>
        <v>0</v>
      </c>
      <c r="K1066" s="222" t="s">
        <v>144</v>
      </c>
      <c r="L1066" s="46"/>
      <c r="M1066" s="227" t="s">
        <v>19</v>
      </c>
      <c r="N1066" s="228" t="s">
        <v>44</v>
      </c>
      <c r="O1066" s="86"/>
      <c r="P1066" s="229">
        <f>O1066*H1066</f>
        <v>0</v>
      </c>
      <c r="Q1066" s="229">
        <v>0</v>
      </c>
      <c r="R1066" s="229">
        <f>Q1066*H1066</f>
        <v>0</v>
      </c>
      <c r="S1066" s="229">
        <v>0</v>
      </c>
      <c r="T1066" s="230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31" t="s">
        <v>239</v>
      </c>
      <c r="AT1066" s="231" t="s">
        <v>140</v>
      </c>
      <c r="AU1066" s="231" t="s">
        <v>83</v>
      </c>
      <c r="AY1066" s="19" t="s">
        <v>137</v>
      </c>
      <c r="BE1066" s="232">
        <f>IF(N1066="základní",J1066,0)</f>
        <v>0</v>
      </c>
      <c r="BF1066" s="232">
        <f>IF(N1066="snížená",J1066,0)</f>
        <v>0</v>
      </c>
      <c r="BG1066" s="232">
        <f>IF(N1066="zákl. přenesená",J1066,0)</f>
        <v>0</v>
      </c>
      <c r="BH1066" s="232">
        <f>IF(N1066="sníž. přenesená",J1066,0)</f>
        <v>0</v>
      </c>
      <c r="BI1066" s="232">
        <f>IF(N1066="nulová",J1066,0)</f>
        <v>0</v>
      </c>
      <c r="BJ1066" s="19" t="s">
        <v>81</v>
      </c>
      <c r="BK1066" s="232">
        <f>ROUND(I1066*H1066,2)</f>
        <v>0</v>
      </c>
      <c r="BL1066" s="19" t="s">
        <v>239</v>
      </c>
      <c r="BM1066" s="231" t="s">
        <v>1033</v>
      </c>
    </row>
    <row r="1067" s="14" customFormat="1">
      <c r="A1067" s="14"/>
      <c r="B1067" s="244"/>
      <c r="C1067" s="245"/>
      <c r="D1067" s="235" t="s">
        <v>147</v>
      </c>
      <c r="E1067" s="246" t="s">
        <v>19</v>
      </c>
      <c r="F1067" s="247" t="s">
        <v>1034</v>
      </c>
      <c r="G1067" s="245"/>
      <c r="H1067" s="248">
        <v>39.762999999999998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147</v>
      </c>
      <c r="AU1067" s="254" t="s">
        <v>83</v>
      </c>
      <c r="AV1067" s="14" t="s">
        <v>83</v>
      </c>
      <c r="AW1067" s="14" t="s">
        <v>35</v>
      </c>
      <c r="AX1067" s="14" t="s">
        <v>73</v>
      </c>
      <c r="AY1067" s="254" t="s">
        <v>137</v>
      </c>
    </row>
    <row r="1068" s="14" customFormat="1">
      <c r="A1068" s="14"/>
      <c r="B1068" s="244"/>
      <c r="C1068" s="245"/>
      <c r="D1068" s="235" t="s">
        <v>147</v>
      </c>
      <c r="E1068" s="246" t="s">
        <v>19</v>
      </c>
      <c r="F1068" s="247" t="s">
        <v>1035</v>
      </c>
      <c r="G1068" s="245"/>
      <c r="H1068" s="248">
        <v>21.518999999999998</v>
      </c>
      <c r="I1068" s="249"/>
      <c r="J1068" s="245"/>
      <c r="K1068" s="245"/>
      <c r="L1068" s="250"/>
      <c r="M1068" s="251"/>
      <c r="N1068" s="252"/>
      <c r="O1068" s="252"/>
      <c r="P1068" s="252"/>
      <c r="Q1068" s="252"/>
      <c r="R1068" s="252"/>
      <c r="S1068" s="252"/>
      <c r="T1068" s="25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4" t="s">
        <v>147</v>
      </c>
      <c r="AU1068" s="254" t="s">
        <v>83</v>
      </c>
      <c r="AV1068" s="14" t="s">
        <v>83</v>
      </c>
      <c r="AW1068" s="14" t="s">
        <v>35</v>
      </c>
      <c r="AX1068" s="14" t="s">
        <v>73</v>
      </c>
      <c r="AY1068" s="254" t="s">
        <v>137</v>
      </c>
    </row>
    <row r="1069" s="14" customFormat="1">
      <c r="A1069" s="14"/>
      <c r="B1069" s="244"/>
      <c r="C1069" s="245"/>
      <c r="D1069" s="235" t="s">
        <v>147</v>
      </c>
      <c r="E1069" s="246" t="s">
        <v>19</v>
      </c>
      <c r="F1069" s="247" t="s">
        <v>611</v>
      </c>
      <c r="G1069" s="245"/>
      <c r="H1069" s="248">
        <v>5.0540000000000003</v>
      </c>
      <c r="I1069" s="249"/>
      <c r="J1069" s="245"/>
      <c r="K1069" s="245"/>
      <c r="L1069" s="250"/>
      <c r="M1069" s="251"/>
      <c r="N1069" s="252"/>
      <c r="O1069" s="252"/>
      <c r="P1069" s="252"/>
      <c r="Q1069" s="252"/>
      <c r="R1069" s="252"/>
      <c r="S1069" s="252"/>
      <c r="T1069" s="253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4" t="s">
        <v>147</v>
      </c>
      <c r="AU1069" s="254" t="s">
        <v>83</v>
      </c>
      <c r="AV1069" s="14" t="s">
        <v>83</v>
      </c>
      <c r="AW1069" s="14" t="s">
        <v>35</v>
      </c>
      <c r="AX1069" s="14" t="s">
        <v>73</v>
      </c>
      <c r="AY1069" s="254" t="s">
        <v>137</v>
      </c>
    </row>
    <row r="1070" s="15" customFormat="1">
      <c r="A1070" s="15"/>
      <c r="B1070" s="265"/>
      <c r="C1070" s="266"/>
      <c r="D1070" s="235" t="s">
        <v>147</v>
      </c>
      <c r="E1070" s="267" t="s">
        <v>19</v>
      </c>
      <c r="F1070" s="268" t="s">
        <v>201</v>
      </c>
      <c r="G1070" s="266"/>
      <c r="H1070" s="269">
        <v>66.335999999999999</v>
      </c>
      <c r="I1070" s="270"/>
      <c r="J1070" s="266"/>
      <c r="K1070" s="266"/>
      <c r="L1070" s="271"/>
      <c r="M1070" s="272"/>
      <c r="N1070" s="273"/>
      <c r="O1070" s="273"/>
      <c r="P1070" s="273"/>
      <c r="Q1070" s="273"/>
      <c r="R1070" s="273"/>
      <c r="S1070" s="273"/>
      <c r="T1070" s="274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75" t="s">
        <v>147</v>
      </c>
      <c r="AU1070" s="275" t="s">
        <v>83</v>
      </c>
      <c r="AV1070" s="15" t="s">
        <v>145</v>
      </c>
      <c r="AW1070" s="15" t="s">
        <v>35</v>
      </c>
      <c r="AX1070" s="15" t="s">
        <v>81</v>
      </c>
      <c r="AY1070" s="275" t="s">
        <v>137</v>
      </c>
    </row>
    <row r="1071" s="2" customFormat="1" ht="44.25" customHeight="1">
      <c r="A1071" s="40"/>
      <c r="B1071" s="41"/>
      <c r="C1071" s="220" t="s">
        <v>1036</v>
      </c>
      <c r="D1071" s="220" t="s">
        <v>140</v>
      </c>
      <c r="E1071" s="221" t="s">
        <v>1037</v>
      </c>
      <c r="F1071" s="222" t="s">
        <v>1038</v>
      </c>
      <c r="G1071" s="223" t="s">
        <v>143</v>
      </c>
      <c r="H1071" s="224">
        <v>11.867000000000001</v>
      </c>
      <c r="I1071" s="225"/>
      <c r="J1071" s="226">
        <f>ROUND(I1071*H1071,2)</f>
        <v>0</v>
      </c>
      <c r="K1071" s="222" t="s">
        <v>144</v>
      </c>
      <c r="L1071" s="46"/>
      <c r="M1071" s="227" t="s">
        <v>19</v>
      </c>
      <c r="N1071" s="228" t="s">
        <v>44</v>
      </c>
      <c r="O1071" s="86"/>
      <c r="P1071" s="229">
        <f>O1071*H1071</f>
        <v>0</v>
      </c>
      <c r="Q1071" s="229">
        <v>0</v>
      </c>
      <c r="R1071" s="229">
        <f>Q1071*H1071</f>
        <v>0</v>
      </c>
      <c r="S1071" s="229">
        <v>0</v>
      </c>
      <c r="T1071" s="230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31" t="s">
        <v>239</v>
      </c>
      <c r="AT1071" s="231" t="s">
        <v>140</v>
      </c>
      <c r="AU1071" s="231" t="s">
        <v>83</v>
      </c>
      <c r="AY1071" s="19" t="s">
        <v>137</v>
      </c>
      <c r="BE1071" s="232">
        <f>IF(N1071="základní",J1071,0)</f>
        <v>0</v>
      </c>
      <c r="BF1071" s="232">
        <f>IF(N1071="snížená",J1071,0)</f>
        <v>0</v>
      </c>
      <c r="BG1071" s="232">
        <f>IF(N1071="zákl. přenesená",J1071,0)</f>
        <v>0</v>
      </c>
      <c r="BH1071" s="232">
        <f>IF(N1071="sníž. přenesená",J1071,0)</f>
        <v>0</v>
      </c>
      <c r="BI1071" s="232">
        <f>IF(N1071="nulová",J1071,0)</f>
        <v>0</v>
      </c>
      <c r="BJ1071" s="19" t="s">
        <v>81</v>
      </c>
      <c r="BK1071" s="232">
        <f>ROUND(I1071*H1071,2)</f>
        <v>0</v>
      </c>
      <c r="BL1071" s="19" t="s">
        <v>239</v>
      </c>
      <c r="BM1071" s="231" t="s">
        <v>1039</v>
      </c>
    </row>
    <row r="1072" s="14" customFormat="1">
      <c r="A1072" s="14"/>
      <c r="B1072" s="244"/>
      <c r="C1072" s="245"/>
      <c r="D1072" s="235" t="s">
        <v>147</v>
      </c>
      <c r="E1072" s="246" t="s">
        <v>19</v>
      </c>
      <c r="F1072" s="247" t="s">
        <v>1040</v>
      </c>
      <c r="G1072" s="245"/>
      <c r="H1072" s="248">
        <v>8.6219999999999999</v>
      </c>
      <c r="I1072" s="249"/>
      <c r="J1072" s="245"/>
      <c r="K1072" s="245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4" t="s">
        <v>147</v>
      </c>
      <c r="AU1072" s="254" t="s">
        <v>83</v>
      </c>
      <c r="AV1072" s="14" t="s">
        <v>83</v>
      </c>
      <c r="AW1072" s="14" t="s">
        <v>35</v>
      </c>
      <c r="AX1072" s="14" t="s">
        <v>73</v>
      </c>
      <c r="AY1072" s="254" t="s">
        <v>137</v>
      </c>
    </row>
    <row r="1073" s="14" customFormat="1">
      <c r="A1073" s="14"/>
      <c r="B1073" s="244"/>
      <c r="C1073" s="245"/>
      <c r="D1073" s="235" t="s">
        <v>147</v>
      </c>
      <c r="E1073" s="246" t="s">
        <v>19</v>
      </c>
      <c r="F1073" s="247" t="s">
        <v>1041</v>
      </c>
      <c r="G1073" s="245"/>
      <c r="H1073" s="248">
        <v>1.4370000000000001</v>
      </c>
      <c r="I1073" s="249"/>
      <c r="J1073" s="245"/>
      <c r="K1073" s="245"/>
      <c r="L1073" s="250"/>
      <c r="M1073" s="251"/>
      <c r="N1073" s="252"/>
      <c r="O1073" s="252"/>
      <c r="P1073" s="252"/>
      <c r="Q1073" s="252"/>
      <c r="R1073" s="252"/>
      <c r="S1073" s="252"/>
      <c r="T1073" s="25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4" t="s">
        <v>147</v>
      </c>
      <c r="AU1073" s="254" t="s">
        <v>83</v>
      </c>
      <c r="AV1073" s="14" t="s">
        <v>83</v>
      </c>
      <c r="AW1073" s="14" t="s">
        <v>35</v>
      </c>
      <c r="AX1073" s="14" t="s">
        <v>73</v>
      </c>
      <c r="AY1073" s="254" t="s">
        <v>137</v>
      </c>
    </row>
    <row r="1074" s="14" customFormat="1">
      <c r="A1074" s="14"/>
      <c r="B1074" s="244"/>
      <c r="C1074" s="245"/>
      <c r="D1074" s="235" t="s">
        <v>147</v>
      </c>
      <c r="E1074" s="246" t="s">
        <v>19</v>
      </c>
      <c r="F1074" s="247" t="s">
        <v>1042</v>
      </c>
      <c r="G1074" s="245"/>
      <c r="H1074" s="248">
        <v>1.8080000000000001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147</v>
      </c>
      <c r="AU1074" s="254" t="s">
        <v>83</v>
      </c>
      <c r="AV1074" s="14" t="s">
        <v>83</v>
      </c>
      <c r="AW1074" s="14" t="s">
        <v>35</v>
      </c>
      <c r="AX1074" s="14" t="s">
        <v>73</v>
      </c>
      <c r="AY1074" s="254" t="s">
        <v>137</v>
      </c>
    </row>
    <row r="1075" s="15" customFormat="1">
      <c r="A1075" s="15"/>
      <c r="B1075" s="265"/>
      <c r="C1075" s="266"/>
      <c r="D1075" s="235" t="s">
        <v>147</v>
      </c>
      <c r="E1075" s="267" t="s">
        <v>19</v>
      </c>
      <c r="F1075" s="268" t="s">
        <v>201</v>
      </c>
      <c r="G1075" s="266"/>
      <c r="H1075" s="269">
        <v>11.866999999999999</v>
      </c>
      <c r="I1075" s="270"/>
      <c r="J1075" s="266"/>
      <c r="K1075" s="266"/>
      <c r="L1075" s="271"/>
      <c r="M1075" s="272"/>
      <c r="N1075" s="273"/>
      <c r="O1075" s="273"/>
      <c r="P1075" s="273"/>
      <c r="Q1075" s="273"/>
      <c r="R1075" s="273"/>
      <c r="S1075" s="273"/>
      <c r="T1075" s="274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5" t="s">
        <v>147</v>
      </c>
      <c r="AU1075" s="275" t="s">
        <v>83</v>
      </c>
      <c r="AV1075" s="15" t="s">
        <v>145</v>
      </c>
      <c r="AW1075" s="15" t="s">
        <v>35</v>
      </c>
      <c r="AX1075" s="15" t="s">
        <v>81</v>
      </c>
      <c r="AY1075" s="275" t="s">
        <v>137</v>
      </c>
    </row>
    <row r="1076" s="2" customFormat="1" ht="44.25" customHeight="1">
      <c r="A1076" s="40"/>
      <c r="B1076" s="41"/>
      <c r="C1076" s="255" t="s">
        <v>1043</v>
      </c>
      <c r="D1076" s="255" t="s">
        <v>157</v>
      </c>
      <c r="E1076" s="256" t="s">
        <v>1044</v>
      </c>
      <c r="F1076" s="257" t="s">
        <v>1045</v>
      </c>
      <c r="G1076" s="258" t="s">
        <v>143</v>
      </c>
      <c r="H1076" s="259">
        <v>89.933000000000007</v>
      </c>
      <c r="I1076" s="260"/>
      <c r="J1076" s="261">
        <f>ROUND(I1076*H1076,2)</f>
        <v>0</v>
      </c>
      <c r="K1076" s="257" t="s">
        <v>144</v>
      </c>
      <c r="L1076" s="262"/>
      <c r="M1076" s="263" t="s">
        <v>19</v>
      </c>
      <c r="N1076" s="264" t="s">
        <v>44</v>
      </c>
      <c r="O1076" s="86"/>
      <c r="P1076" s="229">
        <f>O1076*H1076</f>
        <v>0</v>
      </c>
      <c r="Q1076" s="229">
        <v>0.0041000000000000003</v>
      </c>
      <c r="R1076" s="229">
        <f>Q1076*H1076</f>
        <v>0.36872530000000003</v>
      </c>
      <c r="S1076" s="229">
        <v>0</v>
      </c>
      <c r="T1076" s="230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31" t="s">
        <v>353</v>
      </c>
      <c r="AT1076" s="231" t="s">
        <v>157</v>
      </c>
      <c r="AU1076" s="231" t="s">
        <v>83</v>
      </c>
      <c r="AY1076" s="19" t="s">
        <v>137</v>
      </c>
      <c r="BE1076" s="232">
        <f>IF(N1076="základní",J1076,0)</f>
        <v>0</v>
      </c>
      <c r="BF1076" s="232">
        <f>IF(N1076="snížená",J1076,0)</f>
        <v>0</v>
      </c>
      <c r="BG1076" s="232">
        <f>IF(N1076="zákl. přenesená",J1076,0)</f>
        <v>0</v>
      </c>
      <c r="BH1076" s="232">
        <f>IF(N1076="sníž. přenesená",J1076,0)</f>
        <v>0</v>
      </c>
      <c r="BI1076" s="232">
        <f>IF(N1076="nulová",J1076,0)</f>
        <v>0</v>
      </c>
      <c r="BJ1076" s="19" t="s">
        <v>81</v>
      </c>
      <c r="BK1076" s="232">
        <f>ROUND(I1076*H1076,2)</f>
        <v>0</v>
      </c>
      <c r="BL1076" s="19" t="s">
        <v>239</v>
      </c>
      <c r="BM1076" s="231" t="s">
        <v>1046</v>
      </c>
    </row>
    <row r="1077" s="14" customFormat="1">
      <c r="A1077" s="14"/>
      <c r="B1077" s="244"/>
      <c r="C1077" s="245"/>
      <c r="D1077" s="235" t="s">
        <v>147</v>
      </c>
      <c r="E1077" s="246" t="s">
        <v>19</v>
      </c>
      <c r="F1077" s="247" t="s">
        <v>1047</v>
      </c>
      <c r="G1077" s="245"/>
      <c r="H1077" s="248">
        <v>66.335999999999999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4" t="s">
        <v>147</v>
      </c>
      <c r="AU1077" s="254" t="s">
        <v>83</v>
      </c>
      <c r="AV1077" s="14" t="s">
        <v>83</v>
      </c>
      <c r="AW1077" s="14" t="s">
        <v>35</v>
      </c>
      <c r="AX1077" s="14" t="s">
        <v>73</v>
      </c>
      <c r="AY1077" s="254" t="s">
        <v>137</v>
      </c>
    </row>
    <row r="1078" s="14" customFormat="1">
      <c r="A1078" s="14"/>
      <c r="B1078" s="244"/>
      <c r="C1078" s="245"/>
      <c r="D1078" s="235" t="s">
        <v>147</v>
      </c>
      <c r="E1078" s="246" t="s">
        <v>19</v>
      </c>
      <c r="F1078" s="247" t="s">
        <v>1048</v>
      </c>
      <c r="G1078" s="245"/>
      <c r="H1078" s="248">
        <v>11.867000000000001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147</v>
      </c>
      <c r="AU1078" s="254" t="s">
        <v>83</v>
      </c>
      <c r="AV1078" s="14" t="s">
        <v>83</v>
      </c>
      <c r="AW1078" s="14" t="s">
        <v>35</v>
      </c>
      <c r="AX1078" s="14" t="s">
        <v>73</v>
      </c>
      <c r="AY1078" s="254" t="s">
        <v>137</v>
      </c>
    </row>
    <row r="1079" s="15" customFormat="1">
      <c r="A1079" s="15"/>
      <c r="B1079" s="265"/>
      <c r="C1079" s="266"/>
      <c r="D1079" s="235" t="s">
        <v>147</v>
      </c>
      <c r="E1079" s="267" t="s">
        <v>19</v>
      </c>
      <c r="F1079" s="268" t="s">
        <v>201</v>
      </c>
      <c r="G1079" s="266"/>
      <c r="H1079" s="269">
        <v>78.203000000000003</v>
      </c>
      <c r="I1079" s="270"/>
      <c r="J1079" s="266"/>
      <c r="K1079" s="266"/>
      <c r="L1079" s="271"/>
      <c r="M1079" s="272"/>
      <c r="N1079" s="273"/>
      <c r="O1079" s="273"/>
      <c r="P1079" s="273"/>
      <c r="Q1079" s="273"/>
      <c r="R1079" s="273"/>
      <c r="S1079" s="273"/>
      <c r="T1079" s="274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75" t="s">
        <v>147</v>
      </c>
      <c r="AU1079" s="275" t="s">
        <v>83</v>
      </c>
      <c r="AV1079" s="15" t="s">
        <v>145</v>
      </c>
      <c r="AW1079" s="15" t="s">
        <v>35</v>
      </c>
      <c r="AX1079" s="15" t="s">
        <v>81</v>
      </c>
      <c r="AY1079" s="275" t="s">
        <v>137</v>
      </c>
    </row>
    <row r="1080" s="14" customFormat="1">
      <c r="A1080" s="14"/>
      <c r="B1080" s="244"/>
      <c r="C1080" s="245"/>
      <c r="D1080" s="235" t="s">
        <v>147</v>
      </c>
      <c r="E1080" s="245"/>
      <c r="F1080" s="247" t="s">
        <v>1049</v>
      </c>
      <c r="G1080" s="245"/>
      <c r="H1080" s="248">
        <v>89.933000000000007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147</v>
      </c>
      <c r="AU1080" s="254" t="s">
        <v>83</v>
      </c>
      <c r="AV1080" s="14" t="s">
        <v>83</v>
      </c>
      <c r="AW1080" s="14" t="s">
        <v>4</v>
      </c>
      <c r="AX1080" s="14" t="s">
        <v>81</v>
      </c>
      <c r="AY1080" s="254" t="s">
        <v>137</v>
      </c>
    </row>
    <row r="1081" s="2" customFormat="1" ht="21.75" customHeight="1">
      <c r="A1081" s="40"/>
      <c r="B1081" s="41"/>
      <c r="C1081" s="220" t="s">
        <v>1050</v>
      </c>
      <c r="D1081" s="220" t="s">
        <v>140</v>
      </c>
      <c r="E1081" s="221" t="s">
        <v>1022</v>
      </c>
      <c r="F1081" s="222" t="s">
        <v>1023</v>
      </c>
      <c r="G1081" s="223" t="s">
        <v>143</v>
      </c>
      <c r="H1081" s="224">
        <v>66.335999999999999</v>
      </c>
      <c r="I1081" s="225"/>
      <c r="J1081" s="226">
        <f>ROUND(I1081*H1081,2)</f>
        <v>0</v>
      </c>
      <c r="K1081" s="222" t="s">
        <v>144</v>
      </c>
      <c r="L1081" s="46"/>
      <c r="M1081" s="227" t="s">
        <v>19</v>
      </c>
      <c r="N1081" s="228" t="s">
        <v>44</v>
      </c>
      <c r="O1081" s="86"/>
      <c r="P1081" s="229">
        <f>O1081*H1081</f>
        <v>0</v>
      </c>
      <c r="Q1081" s="229">
        <v>0.00088000000000000003</v>
      </c>
      <c r="R1081" s="229">
        <f>Q1081*H1081</f>
        <v>0.058375679999999999</v>
      </c>
      <c r="S1081" s="229">
        <v>0</v>
      </c>
      <c r="T1081" s="230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31" t="s">
        <v>239</v>
      </c>
      <c r="AT1081" s="231" t="s">
        <v>140</v>
      </c>
      <c r="AU1081" s="231" t="s">
        <v>83</v>
      </c>
      <c r="AY1081" s="19" t="s">
        <v>137</v>
      </c>
      <c r="BE1081" s="232">
        <f>IF(N1081="základní",J1081,0)</f>
        <v>0</v>
      </c>
      <c r="BF1081" s="232">
        <f>IF(N1081="snížená",J1081,0)</f>
        <v>0</v>
      </c>
      <c r="BG1081" s="232">
        <f>IF(N1081="zákl. přenesená",J1081,0)</f>
        <v>0</v>
      </c>
      <c r="BH1081" s="232">
        <f>IF(N1081="sníž. přenesená",J1081,0)</f>
        <v>0</v>
      </c>
      <c r="BI1081" s="232">
        <f>IF(N1081="nulová",J1081,0)</f>
        <v>0</v>
      </c>
      <c r="BJ1081" s="19" t="s">
        <v>81</v>
      </c>
      <c r="BK1081" s="232">
        <f>ROUND(I1081*H1081,2)</f>
        <v>0</v>
      </c>
      <c r="BL1081" s="19" t="s">
        <v>239</v>
      </c>
      <c r="BM1081" s="231" t="s">
        <v>1051</v>
      </c>
    </row>
    <row r="1082" s="14" customFormat="1">
      <c r="A1082" s="14"/>
      <c r="B1082" s="244"/>
      <c r="C1082" s="245"/>
      <c r="D1082" s="235" t="s">
        <v>147</v>
      </c>
      <c r="E1082" s="246" t="s">
        <v>19</v>
      </c>
      <c r="F1082" s="247" t="s">
        <v>1034</v>
      </c>
      <c r="G1082" s="245"/>
      <c r="H1082" s="248">
        <v>39.762999999999998</v>
      </c>
      <c r="I1082" s="249"/>
      <c r="J1082" s="245"/>
      <c r="K1082" s="245"/>
      <c r="L1082" s="250"/>
      <c r="M1082" s="251"/>
      <c r="N1082" s="252"/>
      <c r="O1082" s="252"/>
      <c r="P1082" s="252"/>
      <c r="Q1082" s="252"/>
      <c r="R1082" s="252"/>
      <c r="S1082" s="252"/>
      <c r="T1082" s="253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4" t="s">
        <v>147</v>
      </c>
      <c r="AU1082" s="254" t="s">
        <v>83</v>
      </c>
      <c r="AV1082" s="14" t="s">
        <v>83</v>
      </c>
      <c r="AW1082" s="14" t="s">
        <v>35</v>
      </c>
      <c r="AX1082" s="14" t="s">
        <v>73</v>
      </c>
      <c r="AY1082" s="254" t="s">
        <v>137</v>
      </c>
    </row>
    <row r="1083" s="14" customFormat="1">
      <c r="A1083" s="14"/>
      <c r="B1083" s="244"/>
      <c r="C1083" s="245"/>
      <c r="D1083" s="235" t="s">
        <v>147</v>
      </c>
      <c r="E1083" s="246" t="s">
        <v>19</v>
      </c>
      <c r="F1083" s="247" t="s">
        <v>1035</v>
      </c>
      <c r="G1083" s="245"/>
      <c r="H1083" s="248">
        <v>21.518999999999998</v>
      </c>
      <c r="I1083" s="249"/>
      <c r="J1083" s="245"/>
      <c r="K1083" s="245"/>
      <c r="L1083" s="250"/>
      <c r="M1083" s="251"/>
      <c r="N1083" s="252"/>
      <c r="O1083" s="252"/>
      <c r="P1083" s="252"/>
      <c r="Q1083" s="252"/>
      <c r="R1083" s="252"/>
      <c r="S1083" s="252"/>
      <c r="T1083" s="25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4" t="s">
        <v>147</v>
      </c>
      <c r="AU1083" s="254" t="s">
        <v>83</v>
      </c>
      <c r="AV1083" s="14" t="s">
        <v>83</v>
      </c>
      <c r="AW1083" s="14" t="s">
        <v>35</v>
      </c>
      <c r="AX1083" s="14" t="s">
        <v>73</v>
      </c>
      <c r="AY1083" s="254" t="s">
        <v>137</v>
      </c>
    </row>
    <row r="1084" s="14" customFormat="1">
      <c r="A1084" s="14"/>
      <c r="B1084" s="244"/>
      <c r="C1084" s="245"/>
      <c r="D1084" s="235" t="s">
        <v>147</v>
      </c>
      <c r="E1084" s="246" t="s">
        <v>19</v>
      </c>
      <c r="F1084" s="247" t="s">
        <v>611</v>
      </c>
      <c r="G1084" s="245"/>
      <c r="H1084" s="248">
        <v>5.0540000000000003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147</v>
      </c>
      <c r="AU1084" s="254" t="s">
        <v>83</v>
      </c>
      <c r="AV1084" s="14" t="s">
        <v>83</v>
      </c>
      <c r="AW1084" s="14" t="s">
        <v>35</v>
      </c>
      <c r="AX1084" s="14" t="s">
        <v>73</v>
      </c>
      <c r="AY1084" s="254" t="s">
        <v>137</v>
      </c>
    </row>
    <row r="1085" s="15" customFormat="1">
      <c r="A1085" s="15"/>
      <c r="B1085" s="265"/>
      <c r="C1085" s="266"/>
      <c r="D1085" s="235" t="s">
        <v>147</v>
      </c>
      <c r="E1085" s="267" t="s">
        <v>19</v>
      </c>
      <c r="F1085" s="268" t="s">
        <v>201</v>
      </c>
      <c r="G1085" s="266"/>
      <c r="H1085" s="269">
        <v>66.335999999999999</v>
      </c>
      <c r="I1085" s="270"/>
      <c r="J1085" s="266"/>
      <c r="K1085" s="266"/>
      <c r="L1085" s="271"/>
      <c r="M1085" s="272"/>
      <c r="N1085" s="273"/>
      <c r="O1085" s="273"/>
      <c r="P1085" s="273"/>
      <c r="Q1085" s="273"/>
      <c r="R1085" s="273"/>
      <c r="S1085" s="273"/>
      <c r="T1085" s="274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75" t="s">
        <v>147</v>
      </c>
      <c r="AU1085" s="275" t="s">
        <v>83</v>
      </c>
      <c r="AV1085" s="15" t="s">
        <v>145</v>
      </c>
      <c r="AW1085" s="15" t="s">
        <v>35</v>
      </c>
      <c r="AX1085" s="15" t="s">
        <v>81</v>
      </c>
      <c r="AY1085" s="275" t="s">
        <v>137</v>
      </c>
    </row>
    <row r="1086" s="2" customFormat="1" ht="33" customHeight="1">
      <c r="A1086" s="40"/>
      <c r="B1086" s="41"/>
      <c r="C1086" s="220" t="s">
        <v>1052</v>
      </c>
      <c r="D1086" s="220" t="s">
        <v>140</v>
      </c>
      <c r="E1086" s="221" t="s">
        <v>1053</v>
      </c>
      <c r="F1086" s="222" t="s">
        <v>1054</v>
      </c>
      <c r="G1086" s="223" t="s">
        <v>143</v>
      </c>
      <c r="H1086" s="224">
        <v>3.2450000000000001</v>
      </c>
      <c r="I1086" s="225"/>
      <c r="J1086" s="226">
        <f>ROUND(I1086*H1086,2)</f>
        <v>0</v>
      </c>
      <c r="K1086" s="222" t="s">
        <v>144</v>
      </c>
      <c r="L1086" s="46"/>
      <c r="M1086" s="227" t="s">
        <v>19</v>
      </c>
      <c r="N1086" s="228" t="s">
        <v>44</v>
      </c>
      <c r="O1086" s="86"/>
      <c r="P1086" s="229">
        <f>O1086*H1086</f>
        <v>0</v>
      </c>
      <c r="Q1086" s="229">
        <v>0.00093999999999999997</v>
      </c>
      <c r="R1086" s="229">
        <f>Q1086*H1086</f>
        <v>0.0030503000000000001</v>
      </c>
      <c r="S1086" s="229">
        <v>0</v>
      </c>
      <c r="T1086" s="230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31" t="s">
        <v>239</v>
      </c>
      <c r="AT1086" s="231" t="s">
        <v>140</v>
      </c>
      <c r="AU1086" s="231" t="s">
        <v>83</v>
      </c>
      <c r="AY1086" s="19" t="s">
        <v>137</v>
      </c>
      <c r="BE1086" s="232">
        <f>IF(N1086="základní",J1086,0)</f>
        <v>0</v>
      </c>
      <c r="BF1086" s="232">
        <f>IF(N1086="snížená",J1086,0)</f>
        <v>0</v>
      </c>
      <c r="BG1086" s="232">
        <f>IF(N1086="zákl. přenesená",J1086,0)</f>
        <v>0</v>
      </c>
      <c r="BH1086" s="232">
        <f>IF(N1086="sníž. přenesená",J1086,0)</f>
        <v>0</v>
      </c>
      <c r="BI1086" s="232">
        <f>IF(N1086="nulová",J1086,0)</f>
        <v>0</v>
      </c>
      <c r="BJ1086" s="19" t="s">
        <v>81</v>
      </c>
      <c r="BK1086" s="232">
        <f>ROUND(I1086*H1086,2)</f>
        <v>0</v>
      </c>
      <c r="BL1086" s="19" t="s">
        <v>239</v>
      </c>
      <c r="BM1086" s="231" t="s">
        <v>1055</v>
      </c>
    </row>
    <row r="1087" s="14" customFormat="1">
      <c r="A1087" s="14"/>
      <c r="B1087" s="244"/>
      <c r="C1087" s="245"/>
      <c r="D1087" s="235" t="s">
        <v>147</v>
      </c>
      <c r="E1087" s="246" t="s">
        <v>19</v>
      </c>
      <c r="F1087" s="247" t="s">
        <v>1041</v>
      </c>
      <c r="G1087" s="245"/>
      <c r="H1087" s="248">
        <v>1.4370000000000001</v>
      </c>
      <c r="I1087" s="249"/>
      <c r="J1087" s="245"/>
      <c r="K1087" s="245"/>
      <c r="L1087" s="250"/>
      <c r="M1087" s="251"/>
      <c r="N1087" s="252"/>
      <c r="O1087" s="252"/>
      <c r="P1087" s="252"/>
      <c r="Q1087" s="252"/>
      <c r="R1087" s="252"/>
      <c r="S1087" s="252"/>
      <c r="T1087" s="25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4" t="s">
        <v>147</v>
      </c>
      <c r="AU1087" s="254" t="s">
        <v>83</v>
      </c>
      <c r="AV1087" s="14" t="s">
        <v>83</v>
      </c>
      <c r="AW1087" s="14" t="s">
        <v>35</v>
      </c>
      <c r="AX1087" s="14" t="s">
        <v>73</v>
      </c>
      <c r="AY1087" s="254" t="s">
        <v>137</v>
      </c>
    </row>
    <row r="1088" s="14" customFormat="1">
      <c r="A1088" s="14"/>
      <c r="B1088" s="244"/>
      <c r="C1088" s="245"/>
      <c r="D1088" s="235" t="s">
        <v>147</v>
      </c>
      <c r="E1088" s="246" t="s">
        <v>19</v>
      </c>
      <c r="F1088" s="247" t="s">
        <v>1042</v>
      </c>
      <c r="G1088" s="245"/>
      <c r="H1088" s="248">
        <v>1.8080000000000001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4" t="s">
        <v>147</v>
      </c>
      <c r="AU1088" s="254" t="s">
        <v>83</v>
      </c>
      <c r="AV1088" s="14" t="s">
        <v>83</v>
      </c>
      <c r="AW1088" s="14" t="s">
        <v>35</v>
      </c>
      <c r="AX1088" s="14" t="s">
        <v>73</v>
      </c>
      <c r="AY1088" s="254" t="s">
        <v>137</v>
      </c>
    </row>
    <row r="1089" s="15" customFormat="1">
      <c r="A1089" s="15"/>
      <c r="B1089" s="265"/>
      <c r="C1089" s="266"/>
      <c r="D1089" s="235" t="s">
        <v>147</v>
      </c>
      <c r="E1089" s="267" t="s">
        <v>19</v>
      </c>
      <c r="F1089" s="268" t="s">
        <v>201</v>
      </c>
      <c r="G1089" s="266"/>
      <c r="H1089" s="269">
        <v>3.2450000000000001</v>
      </c>
      <c r="I1089" s="270"/>
      <c r="J1089" s="266"/>
      <c r="K1089" s="266"/>
      <c r="L1089" s="271"/>
      <c r="M1089" s="272"/>
      <c r="N1089" s="273"/>
      <c r="O1089" s="273"/>
      <c r="P1089" s="273"/>
      <c r="Q1089" s="273"/>
      <c r="R1089" s="273"/>
      <c r="S1089" s="273"/>
      <c r="T1089" s="274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75" t="s">
        <v>147</v>
      </c>
      <c r="AU1089" s="275" t="s">
        <v>83</v>
      </c>
      <c r="AV1089" s="15" t="s">
        <v>145</v>
      </c>
      <c r="AW1089" s="15" t="s">
        <v>35</v>
      </c>
      <c r="AX1089" s="15" t="s">
        <v>81</v>
      </c>
      <c r="AY1089" s="275" t="s">
        <v>137</v>
      </c>
    </row>
    <row r="1090" s="2" customFormat="1" ht="44.25" customHeight="1">
      <c r="A1090" s="40"/>
      <c r="B1090" s="41"/>
      <c r="C1090" s="255" t="s">
        <v>1056</v>
      </c>
      <c r="D1090" s="255" t="s">
        <v>157</v>
      </c>
      <c r="E1090" s="256" t="s">
        <v>1057</v>
      </c>
      <c r="F1090" s="257" t="s">
        <v>1058</v>
      </c>
      <c r="G1090" s="258" t="s">
        <v>143</v>
      </c>
      <c r="H1090" s="259">
        <v>80.018000000000001</v>
      </c>
      <c r="I1090" s="260"/>
      <c r="J1090" s="261">
        <f>ROUND(I1090*H1090,2)</f>
        <v>0</v>
      </c>
      <c r="K1090" s="257" t="s">
        <v>144</v>
      </c>
      <c r="L1090" s="262"/>
      <c r="M1090" s="263" t="s">
        <v>19</v>
      </c>
      <c r="N1090" s="264" t="s">
        <v>44</v>
      </c>
      <c r="O1090" s="86"/>
      <c r="P1090" s="229">
        <f>O1090*H1090</f>
        <v>0</v>
      </c>
      <c r="Q1090" s="229">
        <v>0.0061999999999999998</v>
      </c>
      <c r="R1090" s="229">
        <f>Q1090*H1090</f>
        <v>0.49611159999999999</v>
      </c>
      <c r="S1090" s="229">
        <v>0</v>
      </c>
      <c r="T1090" s="230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31" t="s">
        <v>353</v>
      </c>
      <c r="AT1090" s="231" t="s">
        <v>157</v>
      </c>
      <c r="AU1090" s="231" t="s">
        <v>83</v>
      </c>
      <c r="AY1090" s="19" t="s">
        <v>137</v>
      </c>
      <c r="BE1090" s="232">
        <f>IF(N1090="základní",J1090,0)</f>
        <v>0</v>
      </c>
      <c r="BF1090" s="232">
        <f>IF(N1090="snížená",J1090,0)</f>
        <v>0</v>
      </c>
      <c r="BG1090" s="232">
        <f>IF(N1090="zákl. přenesená",J1090,0)</f>
        <v>0</v>
      </c>
      <c r="BH1090" s="232">
        <f>IF(N1090="sníž. přenesená",J1090,0)</f>
        <v>0</v>
      </c>
      <c r="BI1090" s="232">
        <f>IF(N1090="nulová",J1090,0)</f>
        <v>0</v>
      </c>
      <c r="BJ1090" s="19" t="s">
        <v>81</v>
      </c>
      <c r="BK1090" s="232">
        <f>ROUND(I1090*H1090,2)</f>
        <v>0</v>
      </c>
      <c r="BL1090" s="19" t="s">
        <v>239</v>
      </c>
      <c r="BM1090" s="231" t="s">
        <v>1059</v>
      </c>
    </row>
    <row r="1091" s="14" customFormat="1">
      <c r="A1091" s="14"/>
      <c r="B1091" s="244"/>
      <c r="C1091" s="245"/>
      <c r="D1091" s="235" t="s">
        <v>147</v>
      </c>
      <c r="E1091" s="246" t="s">
        <v>19</v>
      </c>
      <c r="F1091" s="247" t="s">
        <v>1047</v>
      </c>
      <c r="G1091" s="245"/>
      <c r="H1091" s="248">
        <v>66.335999999999999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147</v>
      </c>
      <c r="AU1091" s="254" t="s">
        <v>83</v>
      </c>
      <c r="AV1091" s="14" t="s">
        <v>83</v>
      </c>
      <c r="AW1091" s="14" t="s">
        <v>35</v>
      </c>
      <c r="AX1091" s="14" t="s">
        <v>73</v>
      </c>
      <c r="AY1091" s="254" t="s">
        <v>137</v>
      </c>
    </row>
    <row r="1092" s="14" customFormat="1">
      <c r="A1092" s="14"/>
      <c r="B1092" s="244"/>
      <c r="C1092" s="245"/>
      <c r="D1092" s="235" t="s">
        <v>147</v>
      </c>
      <c r="E1092" s="246" t="s">
        <v>19</v>
      </c>
      <c r="F1092" s="247" t="s">
        <v>1060</v>
      </c>
      <c r="G1092" s="245"/>
      <c r="H1092" s="248">
        <v>3.2450000000000001</v>
      </c>
      <c r="I1092" s="249"/>
      <c r="J1092" s="245"/>
      <c r="K1092" s="245"/>
      <c r="L1092" s="250"/>
      <c r="M1092" s="251"/>
      <c r="N1092" s="252"/>
      <c r="O1092" s="252"/>
      <c r="P1092" s="252"/>
      <c r="Q1092" s="252"/>
      <c r="R1092" s="252"/>
      <c r="S1092" s="252"/>
      <c r="T1092" s="25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4" t="s">
        <v>147</v>
      </c>
      <c r="AU1092" s="254" t="s">
        <v>83</v>
      </c>
      <c r="AV1092" s="14" t="s">
        <v>83</v>
      </c>
      <c r="AW1092" s="14" t="s">
        <v>35</v>
      </c>
      <c r="AX1092" s="14" t="s">
        <v>73</v>
      </c>
      <c r="AY1092" s="254" t="s">
        <v>137</v>
      </c>
    </row>
    <row r="1093" s="15" customFormat="1">
      <c r="A1093" s="15"/>
      <c r="B1093" s="265"/>
      <c r="C1093" s="266"/>
      <c r="D1093" s="235" t="s">
        <v>147</v>
      </c>
      <c r="E1093" s="267" t="s">
        <v>19</v>
      </c>
      <c r="F1093" s="268" t="s">
        <v>201</v>
      </c>
      <c r="G1093" s="266"/>
      <c r="H1093" s="269">
        <v>69.581000000000003</v>
      </c>
      <c r="I1093" s="270"/>
      <c r="J1093" s="266"/>
      <c r="K1093" s="266"/>
      <c r="L1093" s="271"/>
      <c r="M1093" s="272"/>
      <c r="N1093" s="273"/>
      <c r="O1093" s="273"/>
      <c r="P1093" s="273"/>
      <c r="Q1093" s="273"/>
      <c r="R1093" s="273"/>
      <c r="S1093" s="273"/>
      <c r="T1093" s="274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75" t="s">
        <v>147</v>
      </c>
      <c r="AU1093" s="275" t="s">
        <v>83</v>
      </c>
      <c r="AV1093" s="15" t="s">
        <v>145</v>
      </c>
      <c r="AW1093" s="15" t="s">
        <v>35</v>
      </c>
      <c r="AX1093" s="15" t="s">
        <v>81</v>
      </c>
      <c r="AY1093" s="275" t="s">
        <v>137</v>
      </c>
    </row>
    <row r="1094" s="14" customFormat="1">
      <c r="A1094" s="14"/>
      <c r="B1094" s="244"/>
      <c r="C1094" s="245"/>
      <c r="D1094" s="235" t="s">
        <v>147</v>
      </c>
      <c r="E1094" s="245"/>
      <c r="F1094" s="247" t="s">
        <v>1061</v>
      </c>
      <c r="G1094" s="245"/>
      <c r="H1094" s="248">
        <v>80.018000000000001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4" t="s">
        <v>147</v>
      </c>
      <c r="AU1094" s="254" t="s">
        <v>83</v>
      </c>
      <c r="AV1094" s="14" t="s">
        <v>83</v>
      </c>
      <c r="AW1094" s="14" t="s">
        <v>4</v>
      </c>
      <c r="AX1094" s="14" t="s">
        <v>81</v>
      </c>
      <c r="AY1094" s="254" t="s">
        <v>137</v>
      </c>
    </row>
    <row r="1095" s="2" customFormat="1" ht="33" customHeight="1">
      <c r="A1095" s="40"/>
      <c r="B1095" s="41"/>
      <c r="C1095" s="220" t="s">
        <v>1062</v>
      </c>
      <c r="D1095" s="220" t="s">
        <v>140</v>
      </c>
      <c r="E1095" s="221" t="s">
        <v>1063</v>
      </c>
      <c r="F1095" s="222" t="s">
        <v>1064</v>
      </c>
      <c r="G1095" s="223" t="s">
        <v>997</v>
      </c>
      <c r="H1095" s="287"/>
      <c r="I1095" s="225"/>
      <c r="J1095" s="226">
        <f>ROUND(I1095*H1095,2)</f>
        <v>0</v>
      </c>
      <c r="K1095" s="222" t="s">
        <v>144</v>
      </c>
      <c r="L1095" s="46"/>
      <c r="M1095" s="227" t="s">
        <v>19</v>
      </c>
      <c r="N1095" s="228" t="s">
        <v>44</v>
      </c>
      <c r="O1095" s="86"/>
      <c r="P1095" s="229">
        <f>O1095*H1095</f>
        <v>0</v>
      </c>
      <c r="Q1095" s="229">
        <v>0</v>
      </c>
      <c r="R1095" s="229">
        <f>Q1095*H1095</f>
        <v>0</v>
      </c>
      <c r="S1095" s="229">
        <v>0</v>
      </c>
      <c r="T1095" s="230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31" t="s">
        <v>239</v>
      </c>
      <c r="AT1095" s="231" t="s">
        <v>140</v>
      </c>
      <c r="AU1095" s="231" t="s">
        <v>83</v>
      </c>
      <c r="AY1095" s="19" t="s">
        <v>137</v>
      </c>
      <c r="BE1095" s="232">
        <f>IF(N1095="základní",J1095,0)</f>
        <v>0</v>
      </c>
      <c r="BF1095" s="232">
        <f>IF(N1095="snížená",J1095,0)</f>
        <v>0</v>
      </c>
      <c r="BG1095" s="232">
        <f>IF(N1095="zákl. přenesená",J1095,0)</f>
        <v>0</v>
      </c>
      <c r="BH1095" s="232">
        <f>IF(N1095="sníž. přenesená",J1095,0)</f>
        <v>0</v>
      </c>
      <c r="BI1095" s="232">
        <f>IF(N1095="nulová",J1095,0)</f>
        <v>0</v>
      </c>
      <c r="BJ1095" s="19" t="s">
        <v>81</v>
      </c>
      <c r="BK1095" s="232">
        <f>ROUND(I1095*H1095,2)</f>
        <v>0</v>
      </c>
      <c r="BL1095" s="19" t="s">
        <v>239</v>
      </c>
      <c r="BM1095" s="231" t="s">
        <v>1065</v>
      </c>
    </row>
    <row r="1096" s="12" customFormat="1" ht="22.8" customHeight="1">
      <c r="A1096" s="12"/>
      <c r="B1096" s="204"/>
      <c r="C1096" s="205"/>
      <c r="D1096" s="206" t="s">
        <v>72</v>
      </c>
      <c r="E1096" s="218" t="s">
        <v>1066</v>
      </c>
      <c r="F1096" s="218" t="s">
        <v>1067</v>
      </c>
      <c r="G1096" s="205"/>
      <c r="H1096" s="205"/>
      <c r="I1096" s="208"/>
      <c r="J1096" s="219">
        <f>BK1096</f>
        <v>0</v>
      </c>
      <c r="K1096" s="205"/>
      <c r="L1096" s="210"/>
      <c r="M1096" s="211"/>
      <c r="N1096" s="212"/>
      <c r="O1096" s="212"/>
      <c r="P1096" s="213">
        <f>SUM(P1097:P1200)</f>
        <v>0</v>
      </c>
      <c r="Q1096" s="212"/>
      <c r="R1096" s="213">
        <f>SUM(R1097:R1200)</f>
        <v>1.5838781399999997</v>
      </c>
      <c r="S1096" s="212"/>
      <c r="T1096" s="214">
        <f>SUM(T1097:T1200)</f>
        <v>0.15199220000000002</v>
      </c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R1096" s="215" t="s">
        <v>83</v>
      </c>
      <c r="AT1096" s="216" t="s">
        <v>72</v>
      </c>
      <c r="AU1096" s="216" t="s">
        <v>81</v>
      </c>
      <c r="AY1096" s="215" t="s">
        <v>137</v>
      </c>
      <c r="BK1096" s="217">
        <f>SUM(BK1097:BK1200)</f>
        <v>0</v>
      </c>
    </row>
    <row r="1097" s="2" customFormat="1" ht="33" customHeight="1">
      <c r="A1097" s="40"/>
      <c r="B1097" s="41"/>
      <c r="C1097" s="220" t="s">
        <v>1068</v>
      </c>
      <c r="D1097" s="220" t="s">
        <v>140</v>
      </c>
      <c r="E1097" s="221" t="s">
        <v>1069</v>
      </c>
      <c r="F1097" s="222" t="s">
        <v>1070</v>
      </c>
      <c r="G1097" s="223" t="s">
        <v>143</v>
      </c>
      <c r="H1097" s="224">
        <v>5.8799999999999999</v>
      </c>
      <c r="I1097" s="225"/>
      <c r="J1097" s="226">
        <f>ROUND(I1097*H1097,2)</f>
        <v>0</v>
      </c>
      <c r="K1097" s="222" t="s">
        <v>144</v>
      </c>
      <c r="L1097" s="46"/>
      <c r="M1097" s="227" t="s">
        <v>19</v>
      </c>
      <c r="N1097" s="228" t="s">
        <v>44</v>
      </c>
      <c r="O1097" s="86"/>
      <c r="P1097" s="229">
        <f>O1097*H1097</f>
        <v>0</v>
      </c>
      <c r="Q1097" s="229">
        <v>0.00029999999999999997</v>
      </c>
      <c r="R1097" s="229">
        <f>Q1097*H1097</f>
        <v>0.0017639999999999997</v>
      </c>
      <c r="S1097" s="229">
        <v>0</v>
      </c>
      <c r="T1097" s="230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31" t="s">
        <v>239</v>
      </c>
      <c r="AT1097" s="231" t="s">
        <v>140</v>
      </c>
      <c r="AU1097" s="231" t="s">
        <v>83</v>
      </c>
      <c r="AY1097" s="19" t="s">
        <v>137</v>
      </c>
      <c r="BE1097" s="232">
        <f>IF(N1097="základní",J1097,0)</f>
        <v>0</v>
      </c>
      <c r="BF1097" s="232">
        <f>IF(N1097="snížená",J1097,0)</f>
        <v>0</v>
      </c>
      <c r="BG1097" s="232">
        <f>IF(N1097="zákl. přenesená",J1097,0)</f>
        <v>0</v>
      </c>
      <c r="BH1097" s="232">
        <f>IF(N1097="sníž. přenesená",J1097,0)</f>
        <v>0</v>
      </c>
      <c r="BI1097" s="232">
        <f>IF(N1097="nulová",J1097,0)</f>
        <v>0</v>
      </c>
      <c r="BJ1097" s="19" t="s">
        <v>81</v>
      </c>
      <c r="BK1097" s="232">
        <f>ROUND(I1097*H1097,2)</f>
        <v>0</v>
      </c>
      <c r="BL1097" s="19" t="s">
        <v>239</v>
      </c>
      <c r="BM1097" s="231" t="s">
        <v>1071</v>
      </c>
    </row>
    <row r="1098" s="13" customFormat="1">
      <c r="A1098" s="13"/>
      <c r="B1098" s="233"/>
      <c r="C1098" s="234"/>
      <c r="D1098" s="235" t="s">
        <v>147</v>
      </c>
      <c r="E1098" s="236" t="s">
        <v>19</v>
      </c>
      <c r="F1098" s="237" t="s">
        <v>172</v>
      </c>
      <c r="G1098" s="234"/>
      <c r="H1098" s="236" t="s">
        <v>19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147</v>
      </c>
      <c r="AU1098" s="243" t="s">
        <v>83</v>
      </c>
      <c r="AV1098" s="13" t="s">
        <v>81</v>
      </c>
      <c r="AW1098" s="13" t="s">
        <v>35</v>
      </c>
      <c r="AX1098" s="13" t="s">
        <v>73</v>
      </c>
      <c r="AY1098" s="243" t="s">
        <v>137</v>
      </c>
    </row>
    <row r="1099" s="13" customFormat="1">
      <c r="A1099" s="13"/>
      <c r="B1099" s="233"/>
      <c r="C1099" s="234"/>
      <c r="D1099" s="235" t="s">
        <v>147</v>
      </c>
      <c r="E1099" s="236" t="s">
        <v>19</v>
      </c>
      <c r="F1099" s="237" t="s">
        <v>1072</v>
      </c>
      <c r="G1099" s="234"/>
      <c r="H1099" s="236" t="s">
        <v>19</v>
      </c>
      <c r="I1099" s="238"/>
      <c r="J1099" s="234"/>
      <c r="K1099" s="234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3" t="s">
        <v>147</v>
      </c>
      <c r="AU1099" s="243" t="s">
        <v>83</v>
      </c>
      <c r="AV1099" s="13" t="s">
        <v>81</v>
      </c>
      <c r="AW1099" s="13" t="s">
        <v>35</v>
      </c>
      <c r="AX1099" s="13" t="s">
        <v>73</v>
      </c>
      <c r="AY1099" s="243" t="s">
        <v>137</v>
      </c>
    </row>
    <row r="1100" s="14" customFormat="1">
      <c r="A1100" s="14"/>
      <c r="B1100" s="244"/>
      <c r="C1100" s="245"/>
      <c r="D1100" s="235" t="s">
        <v>147</v>
      </c>
      <c r="E1100" s="246" t="s">
        <v>19</v>
      </c>
      <c r="F1100" s="247" t="s">
        <v>426</v>
      </c>
      <c r="G1100" s="245"/>
      <c r="H1100" s="248">
        <v>5.8799999999999999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4" t="s">
        <v>147</v>
      </c>
      <c r="AU1100" s="254" t="s">
        <v>83</v>
      </c>
      <c r="AV1100" s="14" t="s">
        <v>83</v>
      </c>
      <c r="AW1100" s="14" t="s">
        <v>35</v>
      </c>
      <c r="AX1100" s="14" t="s">
        <v>81</v>
      </c>
      <c r="AY1100" s="254" t="s">
        <v>137</v>
      </c>
    </row>
    <row r="1101" s="2" customFormat="1" ht="21.75" customHeight="1">
      <c r="A1101" s="40"/>
      <c r="B1101" s="41"/>
      <c r="C1101" s="255" t="s">
        <v>1073</v>
      </c>
      <c r="D1101" s="255" t="s">
        <v>157</v>
      </c>
      <c r="E1101" s="256" t="s">
        <v>1074</v>
      </c>
      <c r="F1101" s="257" t="s">
        <v>1075</v>
      </c>
      <c r="G1101" s="258" t="s">
        <v>143</v>
      </c>
      <c r="H1101" s="259">
        <v>6.1740000000000004</v>
      </c>
      <c r="I1101" s="260"/>
      <c r="J1101" s="261">
        <f>ROUND(I1101*H1101,2)</f>
        <v>0</v>
      </c>
      <c r="K1101" s="257" t="s">
        <v>144</v>
      </c>
      <c r="L1101" s="262"/>
      <c r="M1101" s="263" t="s">
        <v>19</v>
      </c>
      <c r="N1101" s="264" t="s">
        <v>44</v>
      </c>
      <c r="O1101" s="86"/>
      <c r="P1101" s="229">
        <f>O1101*H1101</f>
        <v>0</v>
      </c>
      <c r="Q1101" s="229">
        <v>0.00013999999999999999</v>
      </c>
      <c r="R1101" s="229">
        <f>Q1101*H1101</f>
        <v>0.00086436</v>
      </c>
      <c r="S1101" s="229">
        <v>0</v>
      </c>
      <c r="T1101" s="230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31" t="s">
        <v>353</v>
      </c>
      <c r="AT1101" s="231" t="s">
        <v>157</v>
      </c>
      <c r="AU1101" s="231" t="s">
        <v>83</v>
      </c>
      <c r="AY1101" s="19" t="s">
        <v>137</v>
      </c>
      <c r="BE1101" s="232">
        <f>IF(N1101="základní",J1101,0)</f>
        <v>0</v>
      </c>
      <c r="BF1101" s="232">
        <f>IF(N1101="snížená",J1101,0)</f>
        <v>0</v>
      </c>
      <c r="BG1101" s="232">
        <f>IF(N1101="zákl. přenesená",J1101,0)</f>
        <v>0</v>
      </c>
      <c r="BH1101" s="232">
        <f>IF(N1101="sníž. přenesená",J1101,0)</f>
        <v>0</v>
      </c>
      <c r="BI1101" s="232">
        <f>IF(N1101="nulová",J1101,0)</f>
        <v>0</v>
      </c>
      <c r="BJ1101" s="19" t="s">
        <v>81</v>
      </c>
      <c r="BK1101" s="232">
        <f>ROUND(I1101*H1101,2)</f>
        <v>0</v>
      </c>
      <c r="BL1101" s="19" t="s">
        <v>239</v>
      </c>
      <c r="BM1101" s="231" t="s">
        <v>1076</v>
      </c>
    </row>
    <row r="1102" s="13" customFormat="1">
      <c r="A1102" s="13"/>
      <c r="B1102" s="233"/>
      <c r="C1102" s="234"/>
      <c r="D1102" s="235" t="s">
        <v>147</v>
      </c>
      <c r="E1102" s="236" t="s">
        <v>19</v>
      </c>
      <c r="F1102" s="237" t="s">
        <v>172</v>
      </c>
      <c r="G1102" s="234"/>
      <c r="H1102" s="236" t="s">
        <v>19</v>
      </c>
      <c r="I1102" s="238"/>
      <c r="J1102" s="234"/>
      <c r="K1102" s="234"/>
      <c r="L1102" s="239"/>
      <c r="M1102" s="240"/>
      <c r="N1102" s="241"/>
      <c r="O1102" s="241"/>
      <c r="P1102" s="241"/>
      <c r="Q1102" s="241"/>
      <c r="R1102" s="241"/>
      <c r="S1102" s="241"/>
      <c r="T1102" s="24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3" t="s">
        <v>147</v>
      </c>
      <c r="AU1102" s="243" t="s">
        <v>83</v>
      </c>
      <c r="AV1102" s="13" t="s">
        <v>81</v>
      </c>
      <c r="AW1102" s="13" t="s">
        <v>35</v>
      </c>
      <c r="AX1102" s="13" t="s">
        <v>73</v>
      </c>
      <c r="AY1102" s="243" t="s">
        <v>137</v>
      </c>
    </row>
    <row r="1103" s="13" customFormat="1">
      <c r="A1103" s="13"/>
      <c r="B1103" s="233"/>
      <c r="C1103" s="234"/>
      <c r="D1103" s="235" t="s">
        <v>147</v>
      </c>
      <c r="E1103" s="236" t="s">
        <v>19</v>
      </c>
      <c r="F1103" s="237" t="s">
        <v>1072</v>
      </c>
      <c r="G1103" s="234"/>
      <c r="H1103" s="236" t="s">
        <v>19</v>
      </c>
      <c r="I1103" s="238"/>
      <c r="J1103" s="234"/>
      <c r="K1103" s="234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147</v>
      </c>
      <c r="AU1103" s="243" t="s">
        <v>83</v>
      </c>
      <c r="AV1103" s="13" t="s">
        <v>81</v>
      </c>
      <c r="AW1103" s="13" t="s">
        <v>35</v>
      </c>
      <c r="AX1103" s="13" t="s">
        <v>73</v>
      </c>
      <c r="AY1103" s="243" t="s">
        <v>137</v>
      </c>
    </row>
    <row r="1104" s="14" customFormat="1">
      <c r="A1104" s="14"/>
      <c r="B1104" s="244"/>
      <c r="C1104" s="245"/>
      <c r="D1104" s="235" t="s">
        <v>147</v>
      </c>
      <c r="E1104" s="246" t="s">
        <v>19</v>
      </c>
      <c r="F1104" s="247" t="s">
        <v>426</v>
      </c>
      <c r="G1104" s="245"/>
      <c r="H1104" s="248">
        <v>5.8799999999999999</v>
      </c>
      <c r="I1104" s="249"/>
      <c r="J1104" s="245"/>
      <c r="K1104" s="245"/>
      <c r="L1104" s="250"/>
      <c r="M1104" s="251"/>
      <c r="N1104" s="252"/>
      <c r="O1104" s="252"/>
      <c r="P1104" s="252"/>
      <c r="Q1104" s="252"/>
      <c r="R1104" s="252"/>
      <c r="S1104" s="252"/>
      <c r="T1104" s="253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4" t="s">
        <v>147</v>
      </c>
      <c r="AU1104" s="254" t="s">
        <v>83</v>
      </c>
      <c r="AV1104" s="14" t="s">
        <v>83</v>
      </c>
      <c r="AW1104" s="14" t="s">
        <v>35</v>
      </c>
      <c r="AX1104" s="14" t="s">
        <v>81</v>
      </c>
      <c r="AY1104" s="254" t="s">
        <v>137</v>
      </c>
    </row>
    <row r="1105" s="14" customFormat="1">
      <c r="A1105" s="14"/>
      <c r="B1105" s="244"/>
      <c r="C1105" s="245"/>
      <c r="D1105" s="235" t="s">
        <v>147</v>
      </c>
      <c r="E1105" s="245"/>
      <c r="F1105" s="247" t="s">
        <v>1077</v>
      </c>
      <c r="G1105" s="245"/>
      <c r="H1105" s="248">
        <v>6.1740000000000004</v>
      </c>
      <c r="I1105" s="249"/>
      <c r="J1105" s="245"/>
      <c r="K1105" s="245"/>
      <c r="L1105" s="250"/>
      <c r="M1105" s="251"/>
      <c r="N1105" s="252"/>
      <c r="O1105" s="252"/>
      <c r="P1105" s="252"/>
      <c r="Q1105" s="252"/>
      <c r="R1105" s="252"/>
      <c r="S1105" s="252"/>
      <c r="T1105" s="25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4" t="s">
        <v>147</v>
      </c>
      <c r="AU1105" s="254" t="s">
        <v>83</v>
      </c>
      <c r="AV1105" s="14" t="s">
        <v>83</v>
      </c>
      <c r="AW1105" s="14" t="s">
        <v>4</v>
      </c>
      <c r="AX1105" s="14" t="s">
        <v>81</v>
      </c>
      <c r="AY1105" s="254" t="s">
        <v>137</v>
      </c>
    </row>
    <row r="1106" s="2" customFormat="1" ht="33" customHeight="1">
      <c r="A1106" s="40"/>
      <c r="B1106" s="41"/>
      <c r="C1106" s="220" t="s">
        <v>1078</v>
      </c>
      <c r="D1106" s="220" t="s">
        <v>140</v>
      </c>
      <c r="E1106" s="221" t="s">
        <v>1079</v>
      </c>
      <c r="F1106" s="222" t="s">
        <v>1080</v>
      </c>
      <c r="G1106" s="223" t="s">
        <v>143</v>
      </c>
      <c r="H1106" s="224">
        <v>2.153</v>
      </c>
      <c r="I1106" s="225"/>
      <c r="J1106" s="226">
        <f>ROUND(I1106*H1106,2)</f>
        <v>0</v>
      </c>
      <c r="K1106" s="222" t="s">
        <v>144</v>
      </c>
      <c r="L1106" s="46"/>
      <c r="M1106" s="227" t="s">
        <v>19</v>
      </c>
      <c r="N1106" s="228" t="s">
        <v>44</v>
      </c>
      <c r="O1106" s="86"/>
      <c r="P1106" s="229">
        <f>O1106*H1106</f>
        <v>0</v>
      </c>
      <c r="Q1106" s="229">
        <v>0.0060000000000000001</v>
      </c>
      <c r="R1106" s="229">
        <f>Q1106*H1106</f>
        <v>0.012918000000000001</v>
      </c>
      <c r="S1106" s="229">
        <v>0</v>
      </c>
      <c r="T1106" s="230">
        <f>S1106*H1106</f>
        <v>0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31" t="s">
        <v>239</v>
      </c>
      <c r="AT1106" s="231" t="s">
        <v>140</v>
      </c>
      <c r="AU1106" s="231" t="s">
        <v>83</v>
      </c>
      <c r="AY1106" s="19" t="s">
        <v>137</v>
      </c>
      <c r="BE1106" s="232">
        <f>IF(N1106="základní",J1106,0)</f>
        <v>0</v>
      </c>
      <c r="BF1106" s="232">
        <f>IF(N1106="snížená",J1106,0)</f>
        <v>0</v>
      </c>
      <c r="BG1106" s="232">
        <f>IF(N1106="zákl. přenesená",J1106,0)</f>
        <v>0</v>
      </c>
      <c r="BH1106" s="232">
        <f>IF(N1106="sníž. přenesená",J1106,0)</f>
        <v>0</v>
      </c>
      <c r="BI1106" s="232">
        <f>IF(N1106="nulová",J1106,0)</f>
        <v>0</v>
      </c>
      <c r="BJ1106" s="19" t="s">
        <v>81</v>
      </c>
      <c r="BK1106" s="232">
        <f>ROUND(I1106*H1106,2)</f>
        <v>0</v>
      </c>
      <c r="BL1106" s="19" t="s">
        <v>239</v>
      </c>
      <c r="BM1106" s="231" t="s">
        <v>1081</v>
      </c>
    </row>
    <row r="1107" s="13" customFormat="1">
      <c r="A1107" s="13"/>
      <c r="B1107" s="233"/>
      <c r="C1107" s="234"/>
      <c r="D1107" s="235" t="s">
        <v>147</v>
      </c>
      <c r="E1107" s="236" t="s">
        <v>19</v>
      </c>
      <c r="F1107" s="237" t="s">
        <v>1082</v>
      </c>
      <c r="G1107" s="234"/>
      <c r="H1107" s="236" t="s">
        <v>19</v>
      </c>
      <c r="I1107" s="238"/>
      <c r="J1107" s="234"/>
      <c r="K1107" s="234"/>
      <c r="L1107" s="239"/>
      <c r="M1107" s="240"/>
      <c r="N1107" s="241"/>
      <c r="O1107" s="241"/>
      <c r="P1107" s="241"/>
      <c r="Q1107" s="241"/>
      <c r="R1107" s="241"/>
      <c r="S1107" s="241"/>
      <c r="T1107" s="24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3" t="s">
        <v>147</v>
      </c>
      <c r="AU1107" s="243" t="s">
        <v>83</v>
      </c>
      <c r="AV1107" s="13" t="s">
        <v>81</v>
      </c>
      <c r="AW1107" s="13" t="s">
        <v>35</v>
      </c>
      <c r="AX1107" s="13" t="s">
        <v>73</v>
      </c>
      <c r="AY1107" s="243" t="s">
        <v>137</v>
      </c>
    </row>
    <row r="1108" s="14" customFormat="1">
      <c r="A1108" s="14"/>
      <c r="B1108" s="244"/>
      <c r="C1108" s="245"/>
      <c r="D1108" s="235" t="s">
        <v>147</v>
      </c>
      <c r="E1108" s="246" t="s">
        <v>19</v>
      </c>
      <c r="F1108" s="247" t="s">
        <v>1083</v>
      </c>
      <c r="G1108" s="245"/>
      <c r="H1108" s="248">
        <v>2.153</v>
      </c>
      <c r="I1108" s="249"/>
      <c r="J1108" s="245"/>
      <c r="K1108" s="245"/>
      <c r="L1108" s="250"/>
      <c r="M1108" s="251"/>
      <c r="N1108" s="252"/>
      <c r="O1108" s="252"/>
      <c r="P1108" s="252"/>
      <c r="Q1108" s="252"/>
      <c r="R1108" s="252"/>
      <c r="S1108" s="252"/>
      <c r="T1108" s="253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4" t="s">
        <v>147</v>
      </c>
      <c r="AU1108" s="254" t="s">
        <v>83</v>
      </c>
      <c r="AV1108" s="14" t="s">
        <v>83</v>
      </c>
      <c r="AW1108" s="14" t="s">
        <v>35</v>
      </c>
      <c r="AX1108" s="14" t="s">
        <v>81</v>
      </c>
      <c r="AY1108" s="254" t="s">
        <v>137</v>
      </c>
    </row>
    <row r="1109" s="2" customFormat="1" ht="21.75" customHeight="1">
      <c r="A1109" s="40"/>
      <c r="B1109" s="41"/>
      <c r="C1109" s="255" t="s">
        <v>1084</v>
      </c>
      <c r="D1109" s="255" t="s">
        <v>157</v>
      </c>
      <c r="E1109" s="256" t="s">
        <v>1085</v>
      </c>
      <c r="F1109" s="257" t="s">
        <v>1086</v>
      </c>
      <c r="G1109" s="258" t="s">
        <v>143</v>
      </c>
      <c r="H1109" s="259">
        <v>2.3679999999999999</v>
      </c>
      <c r="I1109" s="260"/>
      <c r="J1109" s="261">
        <f>ROUND(I1109*H1109,2)</f>
        <v>0</v>
      </c>
      <c r="K1109" s="257" t="s">
        <v>144</v>
      </c>
      <c r="L1109" s="262"/>
      <c r="M1109" s="263" t="s">
        <v>19</v>
      </c>
      <c r="N1109" s="264" t="s">
        <v>44</v>
      </c>
      <c r="O1109" s="86"/>
      <c r="P1109" s="229">
        <f>O1109*H1109</f>
        <v>0</v>
      </c>
      <c r="Q1109" s="229">
        <v>0.00075000000000000002</v>
      </c>
      <c r="R1109" s="229">
        <f>Q1109*H1109</f>
        <v>0.001776</v>
      </c>
      <c r="S1109" s="229">
        <v>0</v>
      </c>
      <c r="T1109" s="230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31" t="s">
        <v>353</v>
      </c>
      <c r="AT1109" s="231" t="s">
        <v>157</v>
      </c>
      <c r="AU1109" s="231" t="s">
        <v>83</v>
      </c>
      <c r="AY1109" s="19" t="s">
        <v>137</v>
      </c>
      <c r="BE1109" s="232">
        <f>IF(N1109="základní",J1109,0)</f>
        <v>0</v>
      </c>
      <c r="BF1109" s="232">
        <f>IF(N1109="snížená",J1109,0)</f>
        <v>0</v>
      </c>
      <c r="BG1109" s="232">
        <f>IF(N1109="zákl. přenesená",J1109,0)</f>
        <v>0</v>
      </c>
      <c r="BH1109" s="232">
        <f>IF(N1109="sníž. přenesená",J1109,0)</f>
        <v>0</v>
      </c>
      <c r="BI1109" s="232">
        <f>IF(N1109="nulová",J1109,0)</f>
        <v>0</v>
      </c>
      <c r="BJ1109" s="19" t="s">
        <v>81</v>
      </c>
      <c r="BK1109" s="232">
        <f>ROUND(I1109*H1109,2)</f>
        <v>0</v>
      </c>
      <c r="BL1109" s="19" t="s">
        <v>239</v>
      </c>
      <c r="BM1109" s="231" t="s">
        <v>1087</v>
      </c>
    </row>
    <row r="1110" s="13" customFormat="1">
      <c r="A1110" s="13"/>
      <c r="B1110" s="233"/>
      <c r="C1110" s="234"/>
      <c r="D1110" s="235" t="s">
        <v>147</v>
      </c>
      <c r="E1110" s="236" t="s">
        <v>19</v>
      </c>
      <c r="F1110" s="237" t="s">
        <v>1082</v>
      </c>
      <c r="G1110" s="234"/>
      <c r="H1110" s="236" t="s">
        <v>19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147</v>
      </c>
      <c r="AU1110" s="243" t="s">
        <v>83</v>
      </c>
      <c r="AV1110" s="13" t="s">
        <v>81</v>
      </c>
      <c r="AW1110" s="13" t="s">
        <v>35</v>
      </c>
      <c r="AX1110" s="13" t="s">
        <v>73</v>
      </c>
      <c r="AY1110" s="243" t="s">
        <v>137</v>
      </c>
    </row>
    <row r="1111" s="14" customFormat="1">
      <c r="A1111" s="14"/>
      <c r="B1111" s="244"/>
      <c r="C1111" s="245"/>
      <c r="D1111" s="235" t="s">
        <v>147</v>
      </c>
      <c r="E1111" s="246" t="s">
        <v>19</v>
      </c>
      <c r="F1111" s="247" t="s">
        <v>1083</v>
      </c>
      <c r="G1111" s="245"/>
      <c r="H1111" s="248">
        <v>2.153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147</v>
      </c>
      <c r="AU1111" s="254" t="s">
        <v>83</v>
      </c>
      <c r="AV1111" s="14" t="s">
        <v>83</v>
      </c>
      <c r="AW1111" s="14" t="s">
        <v>35</v>
      </c>
      <c r="AX1111" s="14" t="s">
        <v>81</v>
      </c>
      <c r="AY1111" s="254" t="s">
        <v>137</v>
      </c>
    </row>
    <row r="1112" s="14" customFormat="1">
      <c r="A1112" s="14"/>
      <c r="B1112" s="244"/>
      <c r="C1112" s="245"/>
      <c r="D1112" s="235" t="s">
        <v>147</v>
      </c>
      <c r="E1112" s="245"/>
      <c r="F1112" s="247" t="s">
        <v>1088</v>
      </c>
      <c r="G1112" s="245"/>
      <c r="H1112" s="248">
        <v>2.3679999999999999</v>
      </c>
      <c r="I1112" s="249"/>
      <c r="J1112" s="245"/>
      <c r="K1112" s="245"/>
      <c r="L1112" s="250"/>
      <c r="M1112" s="251"/>
      <c r="N1112" s="252"/>
      <c r="O1112" s="252"/>
      <c r="P1112" s="252"/>
      <c r="Q1112" s="252"/>
      <c r="R1112" s="252"/>
      <c r="S1112" s="252"/>
      <c r="T1112" s="25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4" t="s">
        <v>147</v>
      </c>
      <c r="AU1112" s="254" t="s">
        <v>83</v>
      </c>
      <c r="AV1112" s="14" t="s">
        <v>83</v>
      </c>
      <c r="AW1112" s="14" t="s">
        <v>4</v>
      </c>
      <c r="AX1112" s="14" t="s">
        <v>81</v>
      </c>
      <c r="AY1112" s="254" t="s">
        <v>137</v>
      </c>
    </row>
    <row r="1113" s="2" customFormat="1" ht="33" customHeight="1">
      <c r="A1113" s="40"/>
      <c r="B1113" s="41"/>
      <c r="C1113" s="220" t="s">
        <v>1089</v>
      </c>
      <c r="D1113" s="220" t="s">
        <v>140</v>
      </c>
      <c r="E1113" s="221" t="s">
        <v>1090</v>
      </c>
      <c r="F1113" s="222" t="s">
        <v>1091</v>
      </c>
      <c r="G1113" s="223" t="s">
        <v>143</v>
      </c>
      <c r="H1113" s="224">
        <v>15.723000000000001</v>
      </c>
      <c r="I1113" s="225"/>
      <c r="J1113" s="226">
        <f>ROUND(I1113*H1113,2)</f>
        <v>0</v>
      </c>
      <c r="K1113" s="222" t="s">
        <v>144</v>
      </c>
      <c r="L1113" s="46"/>
      <c r="M1113" s="227" t="s">
        <v>19</v>
      </c>
      <c r="N1113" s="228" t="s">
        <v>44</v>
      </c>
      <c r="O1113" s="86"/>
      <c r="P1113" s="229">
        <f>O1113*H1113</f>
        <v>0</v>
      </c>
      <c r="Q1113" s="229">
        <v>0</v>
      </c>
      <c r="R1113" s="229">
        <f>Q1113*H1113</f>
        <v>0</v>
      </c>
      <c r="S1113" s="229">
        <v>0</v>
      </c>
      <c r="T1113" s="230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31" t="s">
        <v>239</v>
      </c>
      <c r="AT1113" s="231" t="s">
        <v>140</v>
      </c>
      <c r="AU1113" s="231" t="s">
        <v>83</v>
      </c>
      <c r="AY1113" s="19" t="s">
        <v>137</v>
      </c>
      <c r="BE1113" s="232">
        <f>IF(N1113="základní",J1113,0)</f>
        <v>0</v>
      </c>
      <c r="BF1113" s="232">
        <f>IF(N1113="snížená",J1113,0)</f>
        <v>0</v>
      </c>
      <c r="BG1113" s="232">
        <f>IF(N1113="zákl. přenesená",J1113,0)</f>
        <v>0</v>
      </c>
      <c r="BH1113" s="232">
        <f>IF(N1113="sníž. přenesená",J1113,0)</f>
        <v>0</v>
      </c>
      <c r="BI1113" s="232">
        <f>IF(N1113="nulová",J1113,0)</f>
        <v>0</v>
      </c>
      <c r="BJ1113" s="19" t="s">
        <v>81</v>
      </c>
      <c r="BK1113" s="232">
        <f>ROUND(I1113*H1113,2)</f>
        <v>0</v>
      </c>
      <c r="BL1113" s="19" t="s">
        <v>239</v>
      </c>
      <c r="BM1113" s="231" t="s">
        <v>1092</v>
      </c>
    </row>
    <row r="1114" s="13" customFormat="1">
      <c r="A1114" s="13"/>
      <c r="B1114" s="233"/>
      <c r="C1114" s="234"/>
      <c r="D1114" s="235" t="s">
        <v>147</v>
      </c>
      <c r="E1114" s="236" t="s">
        <v>19</v>
      </c>
      <c r="F1114" s="237" t="s">
        <v>148</v>
      </c>
      <c r="G1114" s="234"/>
      <c r="H1114" s="236" t="s">
        <v>19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147</v>
      </c>
      <c r="AU1114" s="243" t="s">
        <v>83</v>
      </c>
      <c r="AV1114" s="13" t="s">
        <v>81</v>
      </c>
      <c r="AW1114" s="13" t="s">
        <v>35</v>
      </c>
      <c r="AX1114" s="13" t="s">
        <v>73</v>
      </c>
      <c r="AY1114" s="243" t="s">
        <v>137</v>
      </c>
    </row>
    <row r="1115" s="14" customFormat="1">
      <c r="A1115" s="14"/>
      <c r="B1115" s="244"/>
      <c r="C1115" s="245"/>
      <c r="D1115" s="235" t="s">
        <v>147</v>
      </c>
      <c r="E1115" s="246" t="s">
        <v>19</v>
      </c>
      <c r="F1115" s="247" t="s">
        <v>1093</v>
      </c>
      <c r="G1115" s="245"/>
      <c r="H1115" s="248">
        <v>5.3129999999999997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147</v>
      </c>
      <c r="AU1115" s="254" t="s">
        <v>83</v>
      </c>
      <c r="AV1115" s="14" t="s">
        <v>83</v>
      </c>
      <c r="AW1115" s="14" t="s">
        <v>35</v>
      </c>
      <c r="AX1115" s="14" t="s">
        <v>73</v>
      </c>
      <c r="AY1115" s="254" t="s">
        <v>137</v>
      </c>
    </row>
    <row r="1116" s="13" customFormat="1">
      <c r="A1116" s="13"/>
      <c r="B1116" s="233"/>
      <c r="C1116" s="234"/>
      <c r="D1116" s="235" t="s">
        <v>147</v>
      </c>
      <c r="E1116" s="236" t="s">
        <v>19</v>
      </c>
      <c r="F1116" s="237" t="s">
        <v>1094</v>
      </c>
      <c r="G1116" s="234"/>
      <c r="H1116" s="236" t="s">
        <v>19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147</v>
      </c>
      <c r="AU1116" s="243" t="s">
        <v>83</v>
      </c>
      <c r="AV1116" s="13" t="s">
        <v>81</v>
      </c>
      <c r="AW1116" s="13" t="s">
        <v>35</v>
      </c>
      <c r="AX1116" s="13" t="s">
        <v>73</v>
      </c>
      <c r="AY1116" s="243" t="s">
        <v>137</v>
      </c>
    </row>
    <row r="1117" s="14" customFormat="1">
      <c r="A1117" s="14"/>
      <c r="B1117" s="244"/>
      <c r="C1117" s="245"/>
      <c r="D1117" s="235" t="s">
        <v>147</v>
      </c>
      <c r="E1117" s="246" t="s">
        <v>19</v>
      </c>
      <c r="F1117" s="247" t="s">
        <v>1095</v>
      </c>
      <c r="G1117" s="245"/>
      <c r="H1117" s="248">
        <v>4.1639999999999997</v>
      </c>
      <c r="I1117" s="249"/>
      <c r="J1117" s="245"/>
      <c r="K1117" s="245"/>
      <c r="L1117" s="250"/>
      <c r="M1117" s="251"/>
      <c r="N1117" s="252"/>
      <c r="O1117" s="252"/>
      <c r="P1117" s="252"/>
      <c r="Q1117" s="252"/>
      <c r="R1117" s="252"/>
      <c r="S1117" s="252"/>
      <c r="T1117" s="25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4" t="s">
        <v>147</v>
      </c>
      <c r="AU1117" s="254" t="s">
        <v>83</v>
      </c>
      <c r="AV1117" s="14" t="s">
        <v>83</v>
      </c>
      <c r="AW1117" s="14" t="s">
        <v>35</v>
      </c>
      <c r="AX1117" s="14" t="s">
        <v>73</v>
      </c>
      <c r="AY1117" s="254" t="s">
        <v>137</v>
      </c>
    </row>
    <row r="1118" s="14" customFormat="1">
      <c r="A1118" s="14"/>
      <c r="B1118" s="244"/>
      <c r="C1118" s="245"/>
      <c r="D1118" s="235" t="s">
        <v>147</v>
      </c>
      <c r="E1118" s="246" t="s">
        <v>19</v>
      </c>
      <c r="F1118" s="247" t="s">
        <v>1096</v>
      </c>
      <c r="G1118" s="245"/>
      <c r="H1118" s="248">
        <v>6.2460000000000004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147</v>
      </c>
      <c r="AU1118" s="254" t="s">
        <v>83</v>
      </c>
      <c r="AV1118" s="14" t="s">
        <v>83</v>
      </c>
      <c r="AW1118" s="14" t="s">
        <v>35</v>
      </c>
      <c r="AX1118" s="14" t="s">
        <v>73</v>
      </c>
      <c r="AY1118" s="254" t="s">
        <v>137</v>
      </c>
    </row>
    <row r="1119" s="15" customFormat="1">
      <c r="A1119" s="15"/>
      <c r="B1119" s="265"/>
      <c r="C1119" s="266"/>
      <c r="D1119" s="235" t="s">
        <v>147</v>
      </c>
      <c r="E1119" s="267" t="s">
        <v>19</v>
      </c>
      <c r="F1119" s="268" t="s">
        <v>201</v>
      </c>
      <c r="G1119" s="266"/>
      <c r="H1119" s="269">
        <v>15.723000000000001</v>
      </c>
      <c r="I1119" s="270"/>
      <c r="J1119" s="266"/>
      <c r="K1119" s="266"/>
      <c r="L1119" s="271"/>
      <c r="M1119" s="272"/>
      <c r="N1119" s="273"/>
      <c r="O1119" s="273"/>
      <c r="P1119" s="273"/>
      <c r="Q1119" s="273"/>
      <c r="R1119" s="273"/>
      <c r="S1119" s="273"/>
      <c r="T1119" s="274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75" t="s">
        <v>147</v>
      </c>
      <c r="AU1119" s="275" t="s">
        <v>83</v>
      </c>
      <c r="AV1119" s="15" t="s">
        <v>145</v>
      </c>
      <c r="AW1119" s="15" t="s">
        <v>35</v>
      </c>
      <c r="AX1119" s="15" t="s">
        <v>81</v>
      </c>
      <c r="AY1119" s="275" t="s">
        <v>137</v>
      </c>
    </row>
    <row r="1120" s="2" customFormat="1" ht="21.75" customHeight="1">
      <c r="A1120" s="40"/>
      <c r="B1120" s="41"/>
      <c r="C1120" s="255" t="s">
        <v>1097</v>
      </c>
      <c r="D1120" s="255" t="s">
        <v>157</v>
      </c>
      <c r="E1120" s="256" t="s">
        <v>1098</v>
      </c>
      <c r="F1120" s="257" t="s">
        <v>1099</v>
      </c>
      <c r="G1120" s="258" t="s">
        <v>143</v>
      </c>
      <c r="H1120" s="259">
        <v>16.509</v>
      </c>
      <c r="I1120" s="260"/>
      <c r="J1120" s="261">
        <f>ROUND(I1120*H1120,2)</f>
        <v>0</v>
      </c>
      <c r="K1120" s="257" t="s">
        <v>144</v>
      </c>
      <c r="L1120" s="262"/>
      <c r="M1120" s="263" t="s">
        <v>19</v>
      </c>
      <c r="N1120" s="264" t="s">
        <v>44</v>
      </c>
      <c r="O1120" s="86"/>
      <c r="P1120" s="229">
        <f>O1120*H1120</f>
        <v>0</v>
      </c>
      <c r="Q1120" s="229">
        <v>0.0060000000000000001</v>
      </c>
      <c r="R1120" s="229">
        <f>Q1120*H1120</f>
        <v>0.099054000000000003</v>
      </c>
      <c r="S1120" s="229">
        <v>0</v>
      </c>
      <c r="T1120" s="230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31" t="s">
        <v>353</v>
      </c>
      <c r="AT1120" s="231" t="s">
        <v>157</v>
      </c>
      <c r="AU1120" s="231" t="s">
        <v>83</v>
      </c>
      <c r="AY1120" s="19" t="s">
        <v>137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19" t="s">
        <v>81</v>
      </c>
      <c r="BK1120" s="232">
        <f>ROUND(I1120*H1120,2)</f>
        <v>0</v>
      </c>
      <c r="BL1120" s="19" t="s">
        <v>239</v>
      </c>
      <c r="BM1120" s="231" t="s">
        <v>1100</v>
      </c>
    </row>
    <row r="1121" s="13" customFormat="1">
      <c r="A1121" s="13"/>
      <c r="B1121" s="233"/>
      <c r="C1121" s="234"/>
      <c r="D1121" s="235" t="s">
        <v>147</v>
      </c>
      <c r="E1121" s="236" t="s">
        <v>19</v>
      </c>
      <c r="F1121" s="237" t="s">
        <v>148</v>
      </c>
      <c r="G1121" s="234"/>
      <c r="H1121" s="236" t="s">
        <v>19</v>
      </c>
      <c r="I1121" s="238"/>
      <c r="J1121" s="234"/>
      <c r="K1121" s="234"/>
      <c r="L1121" s="239"/>
      <c r="M1121" s="240"/>
      <c r="N1121" s="241"/>
      <c r="O1121" s="241"/>
      <c r="P1121" s="241"/>
      <c r="Q1121" s="241"/>
      <c r="R1121" s="241"/>
      <c r="S1121" s="241"/>
      <c r="T1121" s="242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3" t="s">
        <v>147</v>
      </c>
      <c r="AU1121" s="243" t="s">
        <v>83</v>
      </c>
      <c r="AV1121" s="13" t="s">
        <v>81</v>
      </c>
      <c r="AW1121" s="13" t="s">
        <v>35</v>
      </c>
      <c r="AX1121" s="13" t="s">
        <v>73</v>
      </c>
      <c r="AY1121" s="243" t="s">
        <v>137</v>
      </c>
    </row>
    <row r="1122" s="14" customFormat="1">
      <c r="A1122" s="14"/>
      <c r="B1122" s="244"/>
      <c r="C1122" s="245"/>
      <c r="D1122" s="235" t="s">
        <v>147</v>
      </c>
      <c r="E1122" s="246" t="s">
        <v>19</v>
      </c>
      <c r="F1122" s="247" t="s">
        <v>1093</v>
      </c>
      <c r="G1122" s="245"/>
      <c r="H1122" s="248">
        <v>5.3129999999999997</v>
      </c>
      <c r="I1122" s="249"/>
      <c r="J1122" s="245"/>
      <c r="K1122" s="245"/>
      <c r="L1122" s="250"/>
      <c r="M1122" s="251"/>
      <c r="N1122" s="252"/>
      <c r="O1122" s="252"/>
      <c r="P1122" s="252"/>
      <c r="Q1122" s="252"/>
      <c r="R1122" s="252"/>
      <c r="S1122" s="252"/>
      <c r="T1122" s="253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4" t="s">
        <v>147</v>
      </c>
      <c r="AU1122" s="254" t="s">
        <v>83</v>
      </c>
      <c r="AV1122" s="14" t="s">
        <v>83</v>
      </c>
      <c r="AW1122" s="14" t="s">
        <v>35</v>
      </c>
      <c r="AX1122" s="14" t="s">
        <v>73</v>
      </c>
      <c r="AY1122" s="254" t="s">
        <v>137</v>
      </c>
    </row>
    <row r="1123" s="13" customFormat="1">
      <c r="A1123" s="13"/>
      <c r="B1123" s="233"/>
      <c r="C1123" s="234"/>
      <c r="D1123" s="235" t="s">
        <v>147</v>
      </c>
      <c r="E1123" s="236" t="s">
        <v>19</v>
      </c>
      <c r="F1123" s="237" t="s">
        <v>1094</v>
      </c>
      <c r="G1123" s="234"/>
      <c r="H1123" s="236" t="s">
        <v>19</v>
      </c>
      <c r="I1123" s="238"/>
      <c r="J1123" s="234"/>
      <c r="K1123" s="234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147</v>
      </c>
      <c r="AU1123" s="243" t="s">
        <v>83</v>
      </c>
      <c r="AV1123" s="13" t="s">
        <v>81</v>
      </c>
      <c r="AW1123" s="13" t="s">
        <v>35</v>
      </c>
      <c r="AX1123" s="13" t="s">
        <v>73</v>
      </c>
      <c r="AY1123" s="243" t="s">
        <v>137</v>
      </c>
    </row>
    <row r="1124" s="14" customFormat="1">
      <c r="A1124" s="14"/>
      <c r="B1124" s="244"/>
      <c r="C1124" s="245"/>
      <c r="D1124" s="235" t="s">
        <v>147</v>
      </c>
      <c r="E1124" s="246" t="s">
        <v>19</v>
      </c>
      <c r="F1124" s="247" t="s">
        <v>1095</v>
      </c>
      <c r="G1124" s="245"/>
      <c r="H1124" s="248">
        <v>4.1639999999999997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147</v>
      </c>
      <c r="AU1124" s="254" t="s">
        <v>83</v>
      </c>
      <c r="AV1124" s="14" t="s">
        <v>83</v>
      </c>
      <c r="AW1124" s="14" t="s">
        <v>35</v>
      </c>
      <c r="AX1124" s="14" t="s">
        <v>73</v>
      </c>
      <c r="AY1124" s="254" t="s">
        <v>137</v>
      </c>
    </row>
    <row r="1125" s="14" customFormat="1">
      <c r="A1125" s="14"/>
      <c r="B1125" s="244"/>
      <c r="C1125" s="245"/>
      <c r="D1125" s="235" t="s">
        <v>147</v>
      </c>
      <c r="E1125" s="246" t="s">
        <v>19</v>
      </c>
      <c r="F1125" s="247" t="s">
        <v>1096</v>
      </c>
      <c r="G1125" s="245"/>
      <c r="H1125" s="248">
        <v>6.2460000000000004</v>
      </c>
      <c r="I1125" s="249"/>
      <c r="J1125" s="245"/>
      <c r="K1125" s="245"/>
      <c r="L1125" s="250"/>
      <c r="M1125" s="251"/>
      <c r="N1125" s="252"/>
      <c r="O1125" s="252"/>
      <c r="P1125" s="252"/>
      <c r="Q1125" s="252"/>
      <c r="R1125" s="252"/>
      <c r="S1125" s="252"/>
      <c r="T1125" s="25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4" t="s">
        <v>147</v>
      </c>
      <c r="AU1125" s="254" t="s">
        <v>83</v>
      </c>
      <c r="AV1125" s="14" t="s">
        <v>83</v>
      </c>
      <c r="AW1125" s="14" t="s">
        <v>35</v>
      </c>
      <c r="AX1125" s="14" t="s">
        <v>73</v>
      </c>
      <c r="AY1125" s="254" t="s">
        <v>137</v>
      </c>
    </row>
    <row r="1126" s="15" customFormat="1">
      <c r="A1126" s="15"/>
      <c r="B1126" s="265"/>
      <c r="C1126" s="266"/>
      <c r="D1126" s="235" t="s">
        <v>147</v>
      </c>
      <c r="E1126" s="267" t="s">
        <v>19</v>
      </c>
      <c r="F1126" s="268" t="s">
        <v>201</v>
      </c>
      <c r="G1126" s="266"/>
      <c r="H1126" s="269">
        <v>15.723000000000001</v>
      </c>
      <c r="I1126" s="270"/>
      <c r="J1126" s="266"/>
      <c r="K1126" s="266"/>
      <c r="L1126" s="271"/>
      <c r="M1126" s="272"/>
      <c r="N1126" s="273"/>
      <c r="O1126" s="273"/>
      <c r="P1126" s="273"/>
      <c r="Q1126" s="273"/>
      <c r="R1126" s="273"/>
      <c r="S1126" s="273"/>
      <c r="T1126" s="274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75" t="s">
        <v>147</v>
      </c>
      <c r="AU1126" s="275" t="s">
        <v>83</v>
      </c>
      <c r="AV1126" s="15" t="s">
        <v>145</v>
      </c>
      <c r="AW1126" s="15" t="s">
        <v>35</v>
      </c>
      <c r="AX1126" s="15" t="s">
        <v>81</v>
      </c>
      <c r="AY1126" s="275" t="s">
        <v>137</v>
      </c>
    </row>
    <row r="1127" s="14" customFormat="1">
      <c r="A1127" s="14"/>
      <c r="B1127" s="244"/>
      <c r="C1127" s="245"/>
      <c r="D1127" s="235" t="s">
        <v>147</v>
      </c>
      <c r="E1127" s="245"/>
      <c r="F1127" s="247" t="s">
        <v>1101</v>
      </c>
      <c r="G1127" s="245"/>
      <c r="H1127" s="248">
        <v>16.509</v>
      </c>
      <c r="I1127" s="249"/>
      <c r="J1127" s="245"/>
      <c r="K1127" s="245"/>
      <c r="L1127" s="250"/>
      <c r="M1127" s="251"/>
      <c r="N1127" s="252"/>
      <c r="O1127" s="252"/>
      <c r="P1127" s="252"/>
      <c r="Q1127" s="252"/>
      <c r="R1127" s="252"/>
      <c r="S1127" s="252"/>
      <c r="T1127" s="25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4" t="s">
        <v>147</v>
      </c>
      <c r="AU1127" s="254" t="s">
        <v>83</v>
      </c>
      <c r="AV1127" s="14" t="s">
        <v>83</v>
      </c>
      <c r="AW1127" s="14" t="s">
        <v>4</v>
      </c>
      <c r="AX1127" s="14" t="s">
        <v>81</v>
      </c>
      <c r="AY1127" s="254" t="s">
        <v>137</v>
      </c>
    </row>
    <row r="1128" s="2" customFormat="1" ht="21.75" customHeight="1">
      <c r="A1128" s="40"/>
      <c r="B1128" s="41"/>
      <c r="C1128" s="255" t="s">
        <v>1102</v>
      </c>
      <c r="D1128" s="255" t="s">
        <v>157</v>
      </c>
      <c r="E1128" s="256" t="s">
        <v>1103</v>
      </c>
      <c r="F1128" s="257" t="s">
        <v>1104</v>
      </c>
      <c r="G1128" s="258" t="s">
        <v>143</v>
      </c>
      <c r="H1128" s="259">
        <v>6.5579999999999998</v>
      </c>
      <c r="I1128" s="260"/>
      <c r="J1128" s="261">
        <f>ROUND(I1128*H1128,2)</f>
        <v>0</v>
      </c>
      <c r="K1128" s="257" t="s">
        <v>144</v>
      </c>
      <c r="L1128" s="262"/>
      <c r="M1128" s="263" t="s">
        <v>19</v>
      </c>
      <c r="N1128" s="264" t="s">
        <v>44</v>
      </c>
      <c r="O1128" s="86"/>
      <c r="P1128" s="229">
        <f>O1128*H1128</f>
        <v>0</v>
      </c>
      <c r="Q1128" s="229">
        <v>0.0089999999999999993</v>
      </c>
      <c r="R1128" s="229">
        <f>Q1128*H1128</f>
        <v>0.059021999999999991</v>
      </c>
      <c r="S1128" s="229">
        <v>0</v>
      </c>
      <c r="T1128" s="230">
        <f>S1128*H1128</f>
        <v>0</v>
      </c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R1128" s="231" t="s">
        <v>353</v>
      </c>
      <c r="AT1128" s="231" t="s">
        <v>157</v>
      </c>
      <c r="AU1128" s="231" t="s">
        <v>83</v>
      </c>
      <c r="AY1128" s="19" t="s">
        <v>137</v>
      </c>
      <c r="BE1128" s="232">
        <f>IF(N1128="základní",J1128,0)</f>
        <v>0</v>
      </c>
      <c r="BF1128" s="232">
        <f>IF(N1128="snížená",J1128,0)</f>
        <v>0</v>
      </c>
      <c r="BG1128" s="232">
        <f>IF(N1128="zákl. přenesená",J1128,0)</f>
        <v>0</v>
      </c>
      <c r="BH1128" s="232">
        <f>IF(N1128="sníž. přenesená",J1128,0)</f>
        <v>0</v>
      </c>
      <c r="BI1128" s="232">
        <f>IF(N1128="nulová",J1128,0)</f>
        <v>0</v>
      </c>
      <c r="BJ1128" s="19" t="s">
        <v>81</v>
      </c>
      <c r="BK1128" s="232">
        <f>ROUND(I1128*H1128,2)</f>
        <v>0</v>
      </c>
      <c r="BL1128" s="19" t="s">
        <v>239</v>
      </c>
      <c r="BM1128" s="231" t="s">
        <v>1105</v>
      </c>
    </row>
    <row r="1129" s="13" customFormat="1">
      <c r="A1129" s="13"/>
      <c r="B1129" s="233"/>
      <c r="C1129" s="234"/>
      <c r="D1129" s="235" t="s">
        <v>147</v>
      </c>
      <c r="E1129" s="236" t="s">
        <v>19</v>
      </c>
      <c r="F1129" s="237" t="s">
        <v>1094</v>
      </c>
      <c r="G1129" s="234"/>
      <c r="H1129" s="236" t="s">
        <v>19</v>
      </c>
      <c r="I1129" s="238"/>
      <c r="J1129" s="234"/>
      <c r="K1129" s="234"/>
      <c r="L1129" s="239"/>
      <c r="M1129" s="240"/>
      <c r="N1129" s="241"/>
      <c r="O1129" s="241"/>
      <c r="P1129" s="241"/>
      <c r="Q1129" s="241"/>
      <c r="R1129" s="241"/>
      <c r="S1129" s="241"/>
      <c r="T1129" s="24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3" t="s">
        <v>147</v>
      </c>
      <c r="AU1129" s="243" t="s">
        <v>83</v>
      </c>
      <c r="AV1129" s="13" t="s">
        <v>81</v>
      </c>
      <c r="AW1129" s="13" t="s">
        <v>35</v>
      </c>
      <c r="AX1129" s="13" t="s">
        <v>73</v>
      </c>
      <c r="AY1129" s="243" t="s">
        <v>137</v>
      </c>
    </row>
    <row r="1130" s="14" customFormat="1">
      <c r="A1130" s="14"/>
      <c r="B1130" s="244"/>
      <c r="C1130" s="245"/>
      <c r="D1130" s="235" t="s">
        <v>147</v>
      </c>
      <c r="E1130" s="246" t="s">
        <v>19</v>
      </c>
      <c r="F1130" s="247" t="s">
        <v>1096</v>
      </c>
      <c r="G1130" s="245"/>
      <c r="H1130" s="248">
        <v>6.2460000000000004</v>
      </c>
      <c r="I1130" s="249"/>
      <c r="J1130" s="245"/>
      <c r="K1130" s="245"/>
      <c r="L1130" s="250"/>
      <c r="M1130" s="251"/>
      <c r="N1130" s="252"/>
      <c r="O1130" s="252"/>
      <c r="P1130" s="252"/>
      <c r="Q1130" s="252"/>
      <c r="R1130" s="252"/>
      <c r="S1130" s="252"/>
      <c r="T1130" s="25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4" t="s">
        <v>147</v>
      </c>
      <c r="AU1130" s="254" t="s">
        <v>83</v>
      </c>
      <c r="AV1130" s="14" t="s">
        <v>83</v>
      </c>
      <c r="AW1130" s="14" t="s">
        <v>35</v>
      </c>
      <c r="AX1130" s="14" t="s">
        <v>81</v>
      </c>
      <c r="AY1130" s="254" t="s">
        <v>137</v>
      </c>
    </row>
    <row r="1131" s="14" customFormat="1">
      <c r="A1131" s="14"/>
      <c r="B1131" s="244"/>
      <c r="C1131" s="245"/>
      <c r="D1131" s="235" t="s">
        <v>147</v>
      </c>
      <c r="E1131" s="245"/>
      <c r="F1131" s="247" t="s">
        <v>1106</v>
      </c>
      <c r="G1131" s="245"/>
      <c r="H1131" s="248">
        <v>6.5579999999999998</v>
      </c>
      <c r="I1131" s="249"/>
      <c r="J1131" s="245"/>
      <c r="K1131" s="245"/>
      <c r="L1131" s="250"/>
      <c r="M1131" s="251"/>
      <c r="N1131" s="252"/>
      <c r="O1131" s="252"/>
      <c r="P1131" s="252"/>
      <c r="Q1131" s="252"/>
      <c r="R1131" s="252"/>
      <c r="S1131" s="252"/>
      <c r="T1131" s="25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4" t="s">
        <v>147</v>
      </c>
      <c r="AU1131" s="254" t="s">
        <v>83</v>
      </c>
      <c r="AV1131" s="14" t="s">
        <v>83</v>
      </c>
      <c r="AW1131" s="14" t="s">
        <v>4</v>
      </c>
      <c r="AX1131" s="14" t="s">
        <v>81</v>
      </c>
      <c r="AY1131" s="254" t="s">
        <v>137</v>
      </c>
    </row>
    <row r="1132" s="2" customFormat="1" ht="21.75" customHeight="1">
      <c r="A1132" s="40"/>
      <c r="B1132" s="41"/>
      <c r="C1132" s="255" t="s">
        <v>1107</v>
      </c>
      <c r="D1132" s="255" t="s">
        <v>157</v>
      </c>
      <c r="E1132" s="256" t="s">
        <v>1108</v>
      </c>
      <c r="F1132" s="257" t="s">
        <v>1109</v>
      </c>
      <c r="G1132" s="258" t="s">
        <v>143</v>
      </c>
      <c r="H1132" s="259">
        <v>4.3719999999999999</v>
      </c>
      <c r="I1132" s="260"/>
      <c r="J1132" s="261">
        <f>ROUND(I1132*H1132,2)</f>
        <v>0</v>
      </c>
      <c r="K1132" s="257" t="s">
        <v>144</v>
      </c>
      <c r="L1132" s="262"/>
      <c r="M1132" s="263" t="s">
        <v>19</v>
      </c>
      <c r="N1132" s="264" t="s">
        <v>44</v>
      </c>
      <c r="O1132" s="86"/>
      <c r="P1132" s="229">
        <f>O1132*H1132</f>
        <v>0</v>
      </c>
      <c r="Q1132" s="229">
        <v>0.012</v>
      </c>
      <c r="R1132" s="229">
        <f>Q1132*H1132</f>
        <v>0.052463999999999997</v>
      </c>
      <c r="S1132" s="229">
        <v>0</v>
      </c>
      <c r="T1132" s="230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31" t="s">
        <v>353</v>
      </c>
      <c r="AT1132" s="231" t="s">
        <v>157</v>
      </c>
      <c r="AU1132" s="231" t="s">
        <v>83</v>
      </c>
      <c r="AY1132" s="19" t="s">
        <v>137</v>
      </c>
      <c r="BE1132" s="232">
        <f>IF(N1132="základní",J1132,0)</f>
        <v>0</v>
      </c>
      <c r="BF1132" s="232">
        <f>IF(N1132="snížená",J1132,0)</f>
        <v>0</v>
      </c>
      <c r="BG1132" s="232">
        <f>IF(N1132="zákl. přenesená",J1132,0)</f>
        <v>0</v>
      </c>
      <c r="BH1132" s="232">
        <f>IF(N1132="sníž. přenesená",J1132,0)</f>
        <v>0</v>
      </c>
      <c r="BI1132" s="232">
        <f>IF(N1132="nulová",J1132,0)</f>
        <v>0</v>
      </c>
      <c r="BJ1132" s="19" t="s">
        <v>81</v>
      </c>
      <c r="BK1132" s="232">
        <f>ROUND(I1132*H1132,2)</f>
        <v>0</v>
      </c>
      <c r="BL1132" s="19" t="s">
        <v>239</v>
      </c>
      <c r="BM1132" s="231" t="s">
        <v>1110</v>
      </c>
    </row>
    <row r="1133" s="13" customFormat="1">
      <c r="A1133" s="13"/>
      <c r="B1133" s="233"/>
      <c r="C1133" s="234"/>
      <c r="D1133" s="235" t="s">
        <v>147</v>
      </c>
      <c r="E1133" s="236" t="s">
        <v>19</v>
      </c>
      <c r="F1133" s="237" t="s">
        <v>1094</v>
      </c>
      <c r="G1133" s="234"/>
      <c r="H1133" s="236" t="s">
        <v>19</v>
      </c>
      <c r="I1133" s="238"/>
      <c r="J1133" s="234"/>
      <c r="K1133" s="234"/>
      <c r="L1133" s="239"/>
      <c r="M1133" s="240"/>
      <c r="N1133" s="241"/>
      <c r="O1133" s="241"/>
      <c r="P1133" s="241"/>
      <c r="Q1133" s="241"/>
      <c r="R1133" s="241"/>
      <c r="S1133" s="241"/>
      <c r="T1133" s="24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3" t="s">
        <v>147</v>
      </c>
      <c r="AU1133" s="243" t="s">
        <v>83</v>
      </c>
      <c r="AV1133" s="13" t="s">
        <v>81</v>
      </c>
      <c r="AW1133" s="13" t="s">
        <v>35</v>
      </c>
      <c r="AX1133" s="13" t="s">
        <v>73</v>
      </c>
      <c r="AY1133" s="243" t="s">
        <v>137</v>
      </c>
    </row>
    <row r="1134" s="14" customFormat="1">
      <c r="A1134" s="14"/>
      <c r="B1134" s="244"/>
      <c r="C1134" s="245"/>
      <c r="D1134" s="235" t="s">
        <v>147</v>
      </c>
      <c r="E1134" s="246" t="s">
        <v>19</v>
      </c>
      <c r="F1134" s="247" t="s">
        <v>1095</v>
      </c>
      <c r="G1134" s="245"/>
      <c r="H1134" s="248">
        <v>4.1639999999999997</v>
      </c>
      <c r="I1134" s="249"/>
      <c r="J1134" s="245"/>
      <c r="K1134" s="245"/>
      <c r="L1134" s="250"/>
      <c r="M1134" s="251"/>
      <c r="N1134" s="252"/>
      <c r="O1134" s="252"/>
      <c r="P1134" s="252"/>
      <c r="Q1134" s="252"/>
      <c r="R1134" s="252"/>
      <c r="S1134" s="252"/>
      <c r="T1134" s="253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4" t="s">
        <v>147</v>
      </c>
      <c r="AU1134" s="254" t="s">
        <v>83</v>
      </c>
      <c r="AV1134" s="14" t="s">
        <v>83</v>
      </c>
      <c r="AW1134" s="14" t="s">
        <v>35</v>
      </c>
      <c r="AX1134" s="14" t="s">
        <v>81</v>
      </c>
      <c r="AY1134" s="254" t="s">
        <v>137</v>
      </c>
    </row>
    <row r="1135" s="14" customFormat="1">
      <c r="A1135" s="14"/>
      <c r="B1135" s="244"/>
      <c r="C1135" s="245"/>
      <c r="D1135" s="235" t="s">
        <v>147</v>
      </c>
      <c r="E1135" s="245"/>
      <c r="F1135" s="247" t="s">
        <v>1111</v>
      </c>
      <c r="G1135" s="245"/>
      <c r="H1135" s="248">
        <v>4.3719999999999999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4" t="s">
        <v>147</v>
      </c>
      <c r="AU1135" s="254" t="s">
        <v>83</v>
      </c>
      <c r="AV1135" s="14" t="s">
        <v>83</v>
      </c>
      <c r="AW1135" s="14" t="s">
        <v>4</v>
      </c>
      <c r="AX1135" s="14" t="s">
        <v>81</v>
      </c>
      <c r="AY1135" s="254" t="s">
        <v>137</v>
      </c>
    </row>
    <row r="1136" s="2" customFormat="1" ht="33" customHeight="1">
      <c r="A1136" s="40"/>
      <c r="B1136" s="41"/>
      <c r="C1136" s="220" t="s">
        <v>1112</v>
      </c>
      <c r="D1136" s="220" t="s">
        <v>140</v>
      </c>
      <c r="E1136" s="221" t="s">
        <v>1113</v>
      </c>
      <c r="F1136" s="222" t="s">
        <v>1114</v>
      </c>
      <c r="G1136" s="223" t="s">
        <v>143</v>
      </c>
      <c r="H1136" s="224">
        <v>5.8799999999999999</v>
      </c>
      <c r="I1136" s="225"/>
      <c r="J1136" s="226">
        <f>ROUND(I1136*H1136,2)</f>
        <v>0</v>
      </c>
      <c r="K1136" s="222" t="s">
        <v>144</v>
      </c>
      <c r="L1136" s="46"/>
      <c r="M1136" s="227" t="s">
        <v>19</v>
      </c>
      <c r="N1136" s="228" t="s">
        <v>44</v>
      </c>
      <c r="O1136" s="86"/>
      <c r="P1136" s="229">
        <f>O1136*H1136</f>
        <v>0</v>
      </c>
      <c r="Q1136" s="229">
        <v>0</v>
      </c>
      <c r="R1136" s="229">
        <f>Q1136*H1136</f>
        <v>0</v>
      </c>
      <c r="S1136" s="229">
        <v>0</v>
      </c>
      <c r="T1136" s="230">
        <f>S1136*H1136</f>
        <v>0</v>
      </c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R1136" s="231" t="s">
        <v>239</v>
      </c>
      <c r="AT1136" s="231" t="s">
        <v>140</v>
      </c>
      <c r="AU1136" s="231" t="s">
        <v>83</v>
      </c>
      <c r="AY1136" s="19" t="s">
        <v>137</v>
      </c>
      <c r="BE1136" s="232">
        <f>IF(N1136="základní",J1136,0)</f>
        <v>0</v>
      </c>
      <c r="BF1136" s="232">
        <f>IF(N1136="snížená",J1136,0)</f>
        <v>0</v>
      </c>
      <c r="BG1136" s="232">
        <f>IF(N1136="zákl. přenesená",J1136,0)</f>
        <v>0</v>
      </c>
      <c r="BH1136" s="232">
        <f>IF(N1136="sníž. přenesená",J1136,0)</f>
        <v>0</v>
      </c>
      <c r="BI1136" s="232">
        <f>IF(N1136="nulová",J1136,0)</f>
        <v>0</v>
      </c>
      <c r="BJ1136" s="19" t="s">
        <v>81</v>
      </c>
      <c r="BK1136" s="232">
        <f>ROUND(I1136*H1136,2)</f>
        <v>0</v>
      </c>
      <c r="BL1136" s="19" t="s">
        <v>239</v>
      </c>
      <c r="BM1136" s="231" t="s">
        <v>1115</v>
      </c>
    </row>
    <row r="1137" s="13" customFormat="1">
      <c r="A1137" s="13"/>
      <c r="B1137" s="233"/>
      <c r="C1137" s="234"/>
      <c r="D1137" s="235" t="s">
        <v>147</v>
      </c>
      <c r="E1137" s="236" t="s">
        <v>19</v>
      </c>
      <c r="F1137" s="237" t="s">
        <v>172</v>
      </c>
      <c r="G1137" s="234"/>
      <c r="H1137" s="236" t="s">
        <v>19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147</v>
      </c>
      <c r="AU1137" s="243" t="s">
        <v>83</v>
      </c>
      <c r="AV1137" s="13" t="s">
        <v>81</v>
      </c>
      <c r="AW1137" s="13" t="s">
        <v>35</v>
      </c>
      <c r="AX1137" s="13" t="s">
        <v>73</v>
      </c>
      <c r="AY1137" s="243" t="s">
        <v>137</v>
      </c>
    </row>
    <row r="1138" s="13" customFormat="1">
      <c r="A1138" s="13"/>
      <c r="B1138" s="233"/>
      <c r="C1138" s="234"/>
      <c r="D1138" s="235" t="s">
        <v>147</v>
      </c>
      <c r="E1138" s="236" t="s">
        <v>19</v>
      </c>
      <c r="F1138" s="237" t="s">
        <v>1072</v>
      </c>
      <c r="G1138" s="234"/>
      <c r="H1138" s="236" t="s">
        <v>19</v>
      </c>
      <c r="I1138" s="238"/>
      <c r="J1138" s="234"/>
      <c r="K1138" s="234"/>
      <c r="L1138" s="239"/>
      <c r="M1138" s="240"/>
      <c r="N1138" s="241"/>
      <c r="O1138" s="241"/>
      <c r="P1138" s="241"/>
      <c r="Q1138" s="241"/>
      <c r="R1138" s="241"/>
      <c r="S1138" s="241"/>
      <c r="T1138" s="242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3" t="s">
        <v>147</v>
      </c>
      <c r="AU1138" s="243" t="s">
        <v>83</v>
      </c>
      <c r="AV1138" s="13" t="s">
        <v>81</v>
      </c>
      <c r="AW1138" s="13" t="s">
        <v>35</v>
      </c>
      <c r="AX1138" s="13" t="s">
        <v>73</v>
      </c>
      <c r="AY1138" s="243" t="s">
        <v>137</v>
      </c>
    </row>
    <row r="1139" s="14" customFormat="1">
      <c r="A1139" s="14"/>
      <c r="B1139" s="244"/>
      <c r="C1139" s="245"/>
      <c r="D1139" s="235" t="s">
        <v>147</v>
      </c>
      <c r="E1139" s="246" t="s">
        <v>19</v>
      </c>
      <c r="F1139" s="247" t="s">
        <v>426</v>
      </c>
      <c r="G1139" s="245"/>
      <c r="H1139" s="248">
        <v>5.8799999999999999</v>
      </c>
      <c r="I1139" s="249"/>
      <c r="J1139" s="245"/>
      <c r="K1139" s="245"/>
      <c r="L1139" s="250"/>
      <c r="M1139" s="251"/>
      <c r="N1139" s="252"/>
      <c r="O1139" s="252"/>
      <c r="P1139" s="252"/>
      <c r="Q1139" s="252"/>
      <c r="R1139" s="252"/>
      <c r="S1139" s="252"/>
      <c r="T1139" s="25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4" t="s">
        <v>147</v>
      </c>
      <c r="AU1139" s="254" t="s">
        <v>83</v>
      </c>
      <c r="AV1139" s="14" t="s">
        <v>83</v>
      </c>
      <c r="AW1139" s="14" t="s">
        <v>35</v>
      </c>
      <c r="AX1139" s="14" t="s">
        <v>81</v>
      </c>
      <c r="AY1139" s="254" t="s">
        <v>137</v>
      </c>
    </row>
    <row r="1140" s="2" customFormat="1" ht="21.75" customHeight="1">
      <c r="A1140" s="40"/>
      <c r="B1140" s="41"/>
      <c r="C1140" s="255" t="s">
        <v>1116</v>
      </c>
      <c r="D1140" s="255" t="s">
        <v>157</v>
      </c>
      <c r="E1140" s="256" t="s">
        <v>1117</v>
      </c>
      <c r="F1140" s="257" t="s">
        <v>1118</v>
      </c>
      <c r="G1140" s="258" t="s">
        <v>143</v>
      </c>
      <c r="H1140" s="259">
        <v>12.348000000000001</v>
      </c>
      <c r="I1140" s="260"/>
      <c r="J1140" s="261">
        <f>ROUND(I1140*H1140,2)</f>
        <v>0</v>
      </c>
      <c r="K1140" s="257" t="s">
        <v>144</v>
      </c>
      <c r="L1140" s="262"/>
      <c r="M1140" s="263" t="s">
        <v>19</v>
      </c>
      <c r="N1140" s="264" t="s">
        <v>44</v>
      </c>
      <c r="O1140" s="86"/>
      <c r="P1140" s="229">
        <f>O1140*H1140</f>
        <v>0</v>
      </c>
      <c r="Q1140" s="229">
        <v>0.0035000000000000001</v>
      </c>
      <c r="R1140" s="229">
        <f>Q1140*H1140</f>
        <v>0.043218000000000006</v>
      </c>
      <c r="S1140" s="229">
        <v>0</v>
      </c>
      <c r="T1140" s="230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31" t="s">
        <v>353</v>
      </c>
      <c r="AT1140" s="231" t="s">
        <v>157</v>
      </c>
      <c r="AU1140" s="231" t="s">
        <v>83</v>
      </c>
      <c r="AY1140" s="19" t="s">
        <v>137</v>
      </c>
      <c r="BE1140" s="232">
        <f>IF(N1140="základní",J1140,0)</f>
        <v>0</v>
      </c>
      <c r="BF1140" s="232">
        <f>IF(N1140="snížená",J1140,0)</f>
        <v>0</v>
      </c>
      <c r="BG1140" s="232">
        <f>IF(N1140="zákl. přenesená",J1140,0)</f>
        <v>0</v>
      </c>
      <c r="BH1140" s="232">
        <f>IF(N1140="sníž. přenesená",J1140,0)</f>
        <v>0</v>
      </c>
      <c r="BI1140" s="232">
        <f>IF(N1140="nulová",J1140,0)</f>
        <v>0</v>
      </c>
      <c r="BJ1140" s="19" t="s">
        <v>81</v>
      </c>
      <c r="BK1140" s="232">
        <f>ROUND(I1140*H1140,2)</f>
        <v>0</v>
      </c>
      <c r="BL1140" s="19" t="s">
        <v>239</v>
      </c>
      <c r="BM1140" s="231" t="s">
        <v>1119</v>
      </c>
    </row>
    <row r="1141" s="13" customFormat="1">
      <c r="A1141" s="13"/>
      <c r="B1141" s="233"/>
      <c r="C1141" s="234"/>
      <c r="D1141" s="235" t="s">
        <v>147</v>
      </c>
      <c r="E1141" s="236" t="s">
        <v>19</v>
      </c>
      <c r="F1141" s="237" t="s">
        <v>172</v>
      </c>
      <c r="G1141" s="234"/>
      <c r="H1141" s="236" t="s">
        <v>19</v>
      </c>
      <c r="I1141" s="238"/>
      <c r="J1141" s="234"/>
      <c r="K1141" s="234"/>
      <c r="L1141" s="239"/>
      <c r="M1141" s="240"/>
      <c r="N1141" s="241"/>
      <c r="O1141" s="241"/>
      <c r="P1141" s="241"/>
      <c r="Q1141" s="241"/>
      <c r="R1141" s="241"/>
      <c r="S1141" s="241"/>
      <c r="T1141" s="24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3" t="s">
        <v>147</v>
      </c>
      <c r="AU1141" s="243" t="s">
        <v>83</v>
      </c>
      <c r="AV1141" s="13" t="s">
        <v>81</v>
      </c>
      <c r="AW1141" s="13" t="s">
        <v>35</v>
      </c>
      <c r="AX1141" s="13" t="s">
        <v>73</v>
      </c>
      <c r="AY1141" s="243" t="s">
        <v>137</v>
      </c>
    </row>
    <row r="1142" s="13" customFormat="1">
      <c r="A1142" s="13"/>
      <c r="B1142" s="233"/>
      <c r="C1142" s="234"/>
      <c r="D1142" s="235" t="s">
        <v>147</v>
      </c>
      <c r="E1142" s="236" t="s">
        <v>19</v>
      </c>
      <c r="F1142" s="237" t="s">
        <v>1072</v>
      </c>
      <c r="G1142" s="234"/>
      <c r="H1142" s="236" t="s">
        <v>19</v>
      </c>
      <c r="I1142" s="238"/>
      <c r="J1142" s="234"/>
      <c r="K1142" s="234"/>
      <c r="L1142" s="239"/>
      <c r="M1142" s="240"/>
      <c r="N1142" s="241"/>
      <c r="O1142" s="241"/>
      <c r="P1142" s="241"/>
      <c r="Q1142" s="241"/>
      <c r="R1142" s="241"/>
      <c r="S1142" s="241"/>
      <c r="T1142" s="24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3" t="s">
        <v>147</v>
      </c>
      <c r="AU1142" s="243" t="s">
        <v>83</v>
      </c>
      <c r="AV1142" s="13" t="s">
        <v>81</v>
      </c>
      <c r="AW1142" s="13" t="s">
        <v>35</v>
      </c>
      <c r="AX1142" s="13" t="s">
        <v>73</v>
      </c>
      <c r="AY1142" s="243" t="s">
        <v>137</v>
      </c>
    </row>
    <row r="1143" s="14" customFormat="1">
      <c r="A1143" s="14"/>
      <c r="B1143" s="244"/>
      <c r="C1143" s="245"/>
      <c r="D1143" s="235" t="s">
        <v>147</v>
      </c>
      <c r="E1143" s="246" t="s">
        <v>19</v>
      </c>
      <c r="F1143" s="247" t="s">
        <v>1120</v>
      </c>
      <c r="G1143" s="245"/>
      <c r="H1143" s="248">
        <v>11.76</v>
      </c>
      <c r="I1143" s="249"/>
      <c r="J1143" s="245"/>
      <c r="K1143" s="245"/>
      <c r="L1143" s="250"/>
      <c r="M1143" s="251"/>
      <c r="N1143" s="252"/>
      <c r="O1143" s="252"/>
      <c r="P1143" s="252"/>
      <c r="Q1143" s="252"/>
      <c r="R1143" s="252"/>
      <c r="S1143" s="252"/>
      <c r="T1143" s="253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4" t="s">
        <v>147</v>
      </c>
      <c r="AU1143" s="254" t="s">
        <v>83</v>
      </c>
      <c r="AV1143" s="14" t="s">
        <v>83</v>
      </c>
      <c r="AW1143" s="14" t="s">
        <v>35</v>
      </c>
      <c r="AX1143" s="14" t="s">
        <v>81</v>
      </c>
      <c r="AY1143" s="254" t="s">
        <v>137</v>
      </c>
    </row>
    <row r="1144" s="14" customFormat="1">
      <c r="A1144" s="14"/>
      <c r="B1144" s="244"/>
      <c r="C1144" s="245"/>
      <c r="D1144" s="235" t="s">
        <v>147</v>
      </c>
      <c r="E1144" s="245"/>
      <c r="F1144" s="247" t="s">
        <v>1121</v>
      </c>
      <c r="G1144" s="245"/>
      <c r="H1144" s="248">
        <v>12.348000000000001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147</v>
      </c>
      <c r="AU1144" s="254" t="s">
        <v>83</v>
      </c>
      <c r="AV1144" s="14" t="s">
        <v>83</v>
      </c>
      <c r="AW1144" s="14" t="s">
        <v>4</v>
      </c>
      <c r="AX1144" s="14" t="s">
        <v>81</v>
      </c>
      <c r="AY1144" s="254" t="s">
        <v>137</v>
      </c>
    </row>
    <row r="1145" s="2" customFormat="1" ht="33" customHeight="1">
      <c r="A1145" s="40"/>
      <c r="B1145" s="41"/>
      <c r="C1145" s="220" t="s">
        <v>1122</v>
      </c>
      <c r="D1145" s="220" t="s">
        <v>140</v>
      </c>
      <c r="E1145" s="221" t="s">
        <v>1123</v>
      </c>
      <c r="F1145" s="222" t="s">
        <v>1124</v>
      </c>
      <c r="G1145" s="223" t="s">
        <v>143</v>
      </c>
      <c r="H1145" s="224">
        <v>61.904000000000003</v>
      </c>
      <c r="I1145" s="225"/>
      <c r="J1145" s="226">
        <f>ROUND(I1145*H1145,2)</f>
        <v>0</v>
      </c>
      <c r="K1145" s="222" t="s">
        <v>144</v>
      </c>
      <c r="L1145" s="46"/>
      <c r="M1145" s="227" t="s">
        <v>19</v>
      </c>
      <c r="N1145" s="228" t="s">
        <v>44</v>
      </c>
      <c r="O1145" s="86"/>
      <c r="P1145" s="229">
        <f>O1145*H1145</f>
        <v>0</v>
      </c>
      <c r="Q1145" s="229">
        <v>0.00116</v>
      </c>
      <c r="R1145" s="229">
        <f>Q1145*H1145</f>
        <v>0.071808640000000007</v>
      </c>
      <c r="S1145" s="229">
        <v>0</v>
      </c>
      <c r="T1145" s="230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31" t="s">
        <v>239</v>
      </c>
      <c r="AT1145" s="231" t="s">
        <v>140</v>
      </c>
      <c r="AU1145" s="231" t="s">
        <v>83</v>
      </c>
      <c r="AY1145" s="19" t="s">
        <v>137</v>
      </c>
      <c r="BE1145" s="232">
        <f>IF(N1145="základní",J1145,0)</f>
        <v>0</v>
      </c>
      <c r="BF1145" s="232">
        <f>IF(N1145="snížená",J1145,0)</f>
        <v>0</v>
      </c>
      <c r="BG1145" s="232">
        <f>IF(N1145="zákl. přenesená",J1145,0)</f>
        <v>0</v>
      </c>
      <c r="BH1145" s="232">
        <f>IF(N1145="sníž. přenesená",J1145,0)</f>
        <v>0</v>
      </c>
      <c r="BI1145" s="232">
        <f>IF(N1145="nulová",J1145,0)</f>
        <v>0</v>
      </c>
      <c r="BJ1145" s="19" t="s">
        <v>81</v>
      </c>
      <c r="BK1145" s="232">
        <f>ROUND(I1145*H1145,2)</f>
        <v>0</v>
      </c>
      <c r="BL1145" s="19" t="s">
        <v>239</v>
      </c>
      <c r="BM1145" s="231" t="s">
        <v>1125</v>
      </c>
    </row>
    <row r="1146" s="13" customFormat="1">
      <c r="A1146" s="13"/>
      <c r="B1146" s="233"/>
      <c r="C1146" s="234"/>
      <c r="D1146" s="235" t="s">
        <v>147</v>
      </c>
      <c r="E1146" s="236" t="s">
        <v>19</v>
      </c>
      <c r="F1146" s="237" t="s">
        <v>1126</v>
      </c>
      <c r="G1146" s="234"/>
      <c r="H1146" s="236" t="s">
        <v>19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147</v>
      </c>
      <c r="AU1146" s="243" t="s">
        <v>83</v>
      </c>
      <c r="AV1146" s="13" t="s">
        <v>81</v>
      </c>
      <c r="AW1146" s="13" t="s">
        <v>35</v>
      </c>
      <c r="AX1146" s="13" t="s">
        <v>73</v>
      </c>
      <c r="AY1146" s="243" t="s">
        <v>137</v>
      </c>
    </row>
    <row r="1147" s="14" customFormat="1">
      <c r="A1147" s="14"/>
      <c r="B1147" s="244"/>
      <c r="C1147" s="245"/>
      <c r="D1147" s="235" t="s">
        <v>147</v>
      </c>
      <c r="E1147" s="246" t="s">
        <v>19</v>
      </c>
      <c r="F1147" s="247" t="s">
        <v>1127</v>
      </c>
      <c r="G1147" s="245"/>
      <c r="H1147" s="248">
        <v>33.917000000000002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147</v>
      </c>
      <c r="AU1147" s="254" t="s">
        <v>83</v>
      </c>
      <c r="AV1147" s="14" t="s">
        <v>83</v>
      </c>
      <c r="AW1147" s="14" t="s">
        <v>35</v>
      </c>
      <c r="AX1147" s="14" t="s">
        <v>73</v>
      </c>
      <c r="AY1147" s="254" t="s">
        <v>137</v>
      </c>
    </row>
    <row r="1148" s="14" customFormat="1">
      <c r="A1148" s="14"/>
      <c r="B1148" s="244"/>
      <c r="C1148" s="245"/>
      <c r="D1148" s="235" t="s">
        <v>147</v>
      </c>
      <c r="E1148" s="246" t="s">
        <v>19</v>
      </c>
      <c r="F1148" s="247" t="s">
        <v>1128</v>
      </c>
      <c r="G1148" s="245"/>
      <c r="H1148" s="248">
        <v>17.879000000000001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147</v>
      </c>
      <c r="AU1148" s="254" t="s">
        <v>83</v>
      </c>
      <c r="AV1148" s="14" t="s">
        <v>83</v>
      </c>
      <c r="AW1148" s="14" t="s">
        <v>35</v>
      </c>
      <c r="AX1148" s="14" t="s">
        <v>73</v>
      </c>
      <c r="AY1148" s="254" t="s">
        <v>137</v>
      </c>
    </row>
    <row r="1149" s="14" customFormat="1">
      <c r="A1149" s="14"/>
      <c r="B1149" s="244"/>
      <c r="C1149" s="245"/>
      <c r="D1149" s="235" t="s">
        <v>147</v>
      </c>
      <c r="E1149" s="246" t="s">
        <v>19</v>
      </c>
      <c r="F1149" s="247" t="s">
        <v>611</v>
      </c>
      <c r="G1149" s="245"/>
      <c r="H1149" s="248">
        <v>5.0540000000000003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4" t="s">
        <v>147</v>
      </c>
      <c r="AU1149" s="254" t="s">
        <v>83</v>
      </c>
      <c r="AV1149" s="14" t="s">
        <v>83</v>
      </c>
      <c r="AW1149" s="14" t="s">
        <v>35</v>
      </c>
      <c r="AX1149" s="14" t="s">
        <v>73</v>
      </c>
      <c r="AY1149" s="254" t="s">
        <v>137</v>
      </c>
    </row>
    <row r="1150" s="16" customFormat="1">
      <c r="A1150" s="16"/>
      <c r="B1150" s="276"/>
      <c r="C1150" s="277"/>
      <c r="D1150" s="235" t="s">
        <v>147</v>
      </c>
      <c r="E1150" s="278" t="s">
        <v>19</v>
      </c>
      <c r="F1150" s="279" t="s">
        <v>324</v>
      </c>
      <c r="G1150" s="277"/>
      <c r="H1150" s="280">
        <v>56.850000000000009</v>
      </c>
      <c r="I1150" s="281"/>
      <c r="J1150" s="277"/>
      <c r="K1150" s="277"/>
      <c r="L1150" s="282"/>
      <c r="M1150" s="283"/>
      <c r="N1150" s="284"/>
      <c r="O1150" s="284"/>
      <c r="P1150" s="284"/>
      <c r="Q1150" s="284"/>
      <c r="R1150" s="284"/>
      <c r="S1150" s="284"/>
      <c r="T1150" s="285"/>
      <c r="U1150" s="16"/>
      <c r="V1150" s="16"/>
      <c r="W1150" s="16"/>
      <c r="X1150" s="16"/>
      <c r="Y1150" s="16"/>
      <c r="Z1150" s="16"/>
      <c r="AA1150" s="16"/>
      <c r="AB1150" s="16"/>
      <c r="AC1150" s="16"/>
      <c r="AD1150" s="16"/>
      <c r="AE1150" s="16"/>
      <c r="AT1150" s="286" t="s">
        <v>147</v>
      </c>
      <c r="AU1150" s="286" t="s">
        <v>83</v>
      </c>
      <c r="AV1150" s="16" t="s">
        <v>138</v>
      </c>
      <c r="AW1150" s="16" t="s">
        <v>35</v>
      </c>
      <c r="AX1150" s="16" t="s">
        <v>73</v>
      </c>
      <c r="AY1150" s="286" t="s">
        <v>137</v>
      </c>
    </row>
    <row r="1151" s="13" customFormat="1">
      <c r="A1151" s="13"/>
      <c r="B1151" s="233"/>
      <c r="C1151" s="234"/>
      <c r="D1151" s="235" t="s">
        <v>147</v>
      </c>
      <c r="E1151" s="236" t="s">
        <v>19</v>
      </c>
      <c r="F1151" s="237" t="s">
        <v>1129</v>
      </c>
      <c r="G1151" s="234"/>
      <c r="H1151" s="236" t="s">
        <v>19</v>
      </c>
      <c r="I1151" s="238"/>
      <c r="J1151" s="234"/>
      <c r="K1151" s="234"/>
      <c r="L1151" s="239"/>
      <c r="M1151" s="240"/>
      <c r="N1151" s="241"/>
      <c r="O1151" s="241"/>
      <c r="P1151" s="241"/>
      <c r="Q1151" s="241"/>
      <c r="R1151" s="241"/>
      <c r="S1151" s="241"/>
      <c r="T1151" s="242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3" t="s">
        <v>147</v>
      </c>
      <c r="AU1151" s="243" t="s">
        <v>83</v>
      </c>
      <c r="AV1151" s="13" t="s">
        <v>81</v>
      </c>
      <c r="AW1151" s="13" t="s">
        <v>35</v>
      </c>
      <c r="AX1151" s="13" t="s">
        <v>73</v>
      </c>
      <c r="AY1151" s="243" t="s">
        <v>137</v>
      </c>
    </row>
    <row r="1152" s="14" customFormat="1">
      <c r="A1152" s="14"/>
      <c r="B1152" s="244"/>
      <c r="C1152" s="245"/>
      <c r="D1152" s="235" t="s">
        <v>147</v>
      </c>
      <c r="E1152" s="246" t="s">
        <v>19</v>
      </c>
      <c r="F1152" s="247" t="s">
        <v>611</v>
      </c>
      <c r="G1152" s="245"/>
      <c r="H1152" s="248">
        <v>5.0540000000000003</v>
      </c>
      <c r="I1152" s="249"/>
      <c r="J1152" s="245"/>
      <c r="K1152" s="245"/>
      <c r="L1152" s="250"/>
      <c r="M1152" s="251"/>
      <c r="N1152" s="252"/>
      <c r="O1152" s="252"/>
      <c r="P1152" s="252"/>
      <c r="Q1152" s="252"/>
      <c r="R1152" s="252"/>
      <c r="S1152" s="252"/>
      <c r="T1152" s="25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4" t="s">
        <v>147</v>
      </c>
      <c r="AU1152" s="254" t="s">
        <v>83</v>
      </c>
      <c r="AV1152" s="14" t="s">
        <v>83</v>
      </c>
      <c r="AW1152" s="14" t="s">
        <v>35</v>
      </c>
      <c r="AX1152" s="14" t="s">
        <v>73</v>
      </c>
      <c r="AY1152" s="254" t="s">
        <v>137</v>
      </c>
    </row>
    <row r="1153" s="15" customFormat="1">
      <c r="A1153" s="15"/>
      <c r="B1153" s="265"/>
      <c r="C1153" s="266"/>
      <c r="D1153" s="235" t="s">
        <v>147</v>
      </c>
      <c r="E1153" s="267" t="s">
        <v>19</v>
      </c>
      <c r="F1153" s="268" t="s">
        <v>201</v>
      </c>
      <c r="G1153" s="266"/>
      <c r="H1153" s="269">
        <v>61.904000000000011</v>
      </c>
      <c r="I1153" s="270"/>
      <c r="J1153" s="266"/>
      <c r="K1153" s="266"/>
      <c r="L1153" s="271"/>
      <c r="M1153" s="272"/>
      <c r="N1153" s="273"/>
      <c r="O1153" s="273"/>
      <c r="P1153" s="273"/>
      <c r="Q1153" s="273"/>
      <c r="R1153" s="273"/>
      <c r="S1153" s="273"/>
      <c r="T1153" s="274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75" t="s">
        <v>147</v>
      </c>
      <c r="AU1153" s="275" t="s">
        <v>83</v>
      </c>
      <c r="AV1153" s="15" t="s">
        <v>145</v>
      </c>
      <c r="AW1153" s="15" t="s">
        <v>35</v>
      </c>
      <c r="AX1153" s="15" t="s">
        <v>81</v>
      </c>
      <c r="AY1153" s="275" t="s">
        <v>137</v>
      </c>
    </row>
    <row r="1154" s="2" customFormat="1" ht="44.25" customHeight="1">
      <c r="A1154" s="40"/>
      <c r="B1154" s="41"/>
      <c r="C1154" s="220" t="s">
        <v>1130</v>
      </c>
      <c r="D1154" s="220" t="s">
        <v>140</v>
      </c>
      <c r="E1154" s="221" t="s">
        <v>1131</v>
      </c>
      <c r="F1154" s="222" t="s">
        <v>1132</v>
      </c>
      <c r="G1154" s="223" t="s">
        <v>143</v>
      </c>
      <c r="H1154" s="224">
        <v>56.850000000000001</v>
      </c>
      <c r="I1154" s="225"/>
      <c r="J1154" s="226">
        <f>ROUND(I1154*H1154,2)</f>
        <v>0</v>
      </c>
      <c r="K1154" s="222" t="s">
        <v>144</v>
      </c>
      <c r="L1154" s="46"/>
      <c r="M1154" s="227" t="s">
        <v>19</v>
      </c>
      <c r="N1154" s="228" t="s">
        <v>44</v>
      </c>
      <c r="O1154" s="86"/>
      <c r="P1154" s="229">
        <f>O1154*H1154</f>
        <v>0</v>
      </c>
      <c r="Q1154" s="229">
        <v>5.0000000000000002E-05</v>
      </c>
      <c r="R1154" s="229">
        <f>Q1154*H1154</f>
        <v>0.0028425000000000004</v>
      </c>
      <c r="S1154" s="229">
        <v>0</v>
      </c>
      <c r="T1154" s="230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31" t="s">
        <v>239</v>
      </c>
      <c r="AT1154" s="231" t="s">
        <v>140</v>
      </c>
      <c r="AU1154" s="231" t="s">
        <v>83</v>
      </c>
      <c r="AY1154" s="19" t="s">
        <v>137</v>
      </c>
      <c r="BE1154" s="232">
        <f>IF(N1154="základní",J1154,0)</f>
        <v>0</v>
      </c>
      <c r="BF1154" s="232">
        <f>IF(N1154="snížená",J1154,0)</f>
        <v>0</v>
      </c>
      <c r="BG1154" s="232">
        <f>IF(N1154="zákl. přenesená",J1154,0)</f>
        <v>0</v>
      </c>
      <c r="BH1154" s="232">
        <f>IF(N1154="sníž. přenesená",J1154,0)</f>
        <v>0</v>
      </c>
      <c r="BI1154" s="232">
        <f>IF(N1154="nulová",J1154,0)</f>
        <v>0</v>
      </c>
      <c r="BJ1154" s="19" t="s">
        <v>81</v>
      </c>
      <c r="BK1154" s="232">
        <f>ROUND(I1154*H1154,2)</f>
        <v>0</v>
      </c>
      <c r="BL1154" s="19" t="s">
        <v>239</v>
      </c>
      <c r="BM1154" s="231" t="s">
        <v>1133</v>
      </c>
    </row>
    <row r="1155" s="14" customFormat="1">
      <c r="A1155" s="14"/>
      <c r="B1155" s="244"/>
      <c r="C1155" s="245"/>
      <c r="D1155" s="235" t="s">
        <v>147</v>
      </c>
      <c r="E1155" s="246" t="s">
        <v>19</v>
      </c>
      <c r="F1155" s="247" t="s">
        <v>1127</v>
      </c>
      <c r="G1155" s="245"/>
      <c r="H1155" s="248">
        <v>33.917000000000002</v>
      </c>
      <c r="I1155" s="249"/>
      <c r="J1155" s="245"/>
      <c r="K1155" s="245"/>
      <c r="L1155" s="250"/>
      <c r="M1155" s="251"/>
      <c r="N1155" s="252"/>
      <c r="O1155" s="252"/>
      <c r="P1155" s="252"/>
      <c r="Q1155" s="252"/>
      <c r="R1155" s="252"/>
      <c r="S1155" s="252"/>
      <c r="T1155" s="253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4" t="s">
        <v>147</v>
      </c>
      <c r="AU1155" s="254" t="s">
        <v>83</v>
      </c>
      <c r="AV1155" s="14" t="s">
        <v>83</v>
      </c>
      <c r="AW1155" s="14" t="s">
        <v>35</v>
      </c>
      <c r="AX1155" s="14" t="s">
        <v>73</v>
      </c>
      <c r="AY1155" s="254" t="s">
        <v>137</v>
      </c>
    </row>
    <row r="1156" s="14" customFormat="1">
      <c r="A1156" s="14"/>
      <c r="B1156" s="244"/>
      <c r="C1156" s="245"/>
      <c r="D1156" s="235" t="s">
        <v>147</v>
      </c>
      <c r="E1156" s="246" t="s">
        <v>19</v>
      </c>
      <c r="F1156" s="247" t="s">
        <v>1128</v>
      </c>
      <c r="G1156" s="245"/>
      <c r="H1156" s="248">
        <v>17.879000000000001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4" t="s">
        <v>147</v>
      </c>
      <c r="AU1156" s="254" t="s">
        <v>83</v>
      </c>
      <c r="AV1156" s="14" t="s">
        <v>83</v>
      </c>
      <c r="AW1156" s="14" t="s">
        <v>35</v>
      </c>
      <c r="AX1156" s="14" t="s">
        <v>73</v>
      </c>
      <c r="AY1156" s="254" t="s">
        <v>137</v>
      </c>
    </row>
    <row r="1157" s="14" customFormat="1">
      <c r="A1157" s="14"/>
      <c r="B1157" s="244"/>
      <c r="C1157" s="245"/>
      <c r="D1157" s="235" t="s">
        <v>147</v>
      </c>
      <c r="E1157" s="246" t="s">
        <v>19</v>
      </c>
      <c r="F1157" s="247" t="s">
        <v>611</v>
      </c>
      <c r="G1157" s="245"/>
      <c r="H1157" s="248">
        <v>5.0540000000000003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4" t="s">
        <v>147</v>
      </c>
      <c r="AU1157" s="254" t="s">
        <v>83</v>
      </c>
      <c r="AV1157" s="14" t="s">
        <v>83</v>
      </c>
      <c r="AW1157" s="14" t="s">
        <v>35</v>
      </c>
      <c r="AX1157" s="14" t="s">
        <v>73</v>
      </c>
      <c r="AY1157" s="254" t="s">
        <v>137</v>
      </c>
    </row>
    <row r="1158" s="15" customFormat="1">
      <c r="A1158" s="15"/>
      <c r="B1158" s="265"/>
      <c r="C1158" s="266"/>
      <c r="D1158" s="235" t="s">
        <v>147</v>
      </c>
      <c r="E1158" s="267" t="s">
        <v>19</v>
      </c>
      <c r="F1158" s="268" t="s">
        <v>201</v>
      </c>
      <c r="G1158" s="266"/>
      <c r="H1158" s="269">
        <v>56.850000000000009</v>
      </c>
      <c r="I1158" s="270"/>
      <c r="J1158" s="266"/>
      <c r="K1158" s="266"/>
      <c r="L1158" s="271"/>
      <c r="M1158" s="272"/>
      <c r="N1158" s="273"/>
      <c r="O1158" s="273"/>
      <c r="P1158" s="273"/>
      <c r="Q1158" s="273"/>
      <c r="R1158" s="273"/>
      <c r="S1158" s="273"/>
      <c r="T1158" s="274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75" t="s">
        <v>147</v>
      </c>
      <c r="AU1158" s="275" t="s">
        <v>83</v>
      </c>
      <c r="AV1158" s="15" t="s">
        <v>145</v>
      </c>
      <c r="AW1158" s="15" t="s">
        <v>35</v>
      </c>
      <c r="AX1158" s="15" t="s">
        <v>81</v>
      </c>
      <c r="AY1158" s="275" t="s">
        <v>137</v>
      </c>
    </row>
    <row r="1159" s="2" customFormat="1" ht="21.75" customHeight="1">
      <c r="A1159" s="40"/>
      <c r="B1159" s="41"/>
      <c r="C1159" s="255" t="s">
        <v>1134</v>
      </c>
      <c r="D1159" s="255" t="s">
        <v>157</v>
      </c>
      <c r="E1159" s="256" t="s">
        <v>1135</v>
      </c>
      <c r="F1159" s="257" t="s">
        <v>1136</v>
      </c>
      <c r="G1159" s="258" t="s">
        <v>143</v>
      </c>
      <c r="H1159" s="259">
        <v>59.692999999999998</v>
      </c>
      <c r="I1159" s="260"/>
      <c r="J1159" s="261">
        <f>ROUND(I1159*H1159,2)</f>
        <v>0</v>
      </c>
      <c r="K1159" s="257" t="s">
        <v>144</v>
      </c>
      <c r="L1159" s="262"/>
      <c r="M1159" s="263" t="s">
        <v>19</v>
      </c>
      <c r="N1159" s="264" t="s">
        <v>44</v>
      </c>
      <c r="O1159" s="86"/>
      <c r="P1159" s="229">
        <f>O1159*H1159</f>
        <v>0</v>
      </c>
      <c r="Q1159" s="229">
        <v>0.016039999999999999</v>
      </c>
      <c r="R1159" s="229">
        <f>Q1159*H1159</f>
        <v>0.95747571999999992</v>
      </c>
      <c r="S1159" s="229">
        <v>0</v>
      </c>
      <c r="T1159" s="230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31" t="s">
        <v>353</v>
      </c>
      <c r="AT1159" s="231" t="s">
        <v>157</v>
      </c>
      <c r="AU1159" s="231" t="s">
        <v>83</v>
      </c>
      <c r="AY1159" s="19" t="s">
        <v>137</v>
      </c>
      <c r="BE1159" s="232">
        <f>IF(N1159="základní",J1159,0)</f>
        <v>0</v>
      </c>
      <c r="BF1159" s="232">
        <f>IF(N1159="snížená",J1159,0)</f>
        <v>0</v>
      </c>
      <c r="BG1159" s="232">
        <f>IF(N1159="zákl. přenesená",J1159,0)</f>
        <v>0</v>
      </c>
      <c r="BH1159" s="232">
        <f>IF(N1159="sníž. přenesená",J1159,0)</f>
        <v>0</v>
      </c>
      <c r="BI1159" s="232">
        <f>IF(N1159="nulová",J1159,0)</f>
        <v>0</v>
      </c>
      <c r="BJ1159" s="19" t="s">
        <v>81</v>
      </c>
      <c r="BK1159" s="232">
        <f>ROUND(I1159*H1159,2)</f>
        <v>0</v>
      </c>
      <c r="BL1159" s="19" t="s">
        <v>239</v>
      </c>
      <c r="BM1159" s="231" t="s">
        <v>1137</v>
      </c>
    </row>
    <row r="1160" s="13" customFormat="1">
      <c r="A1160" s="13"/>
      <c r="B1160" s="233"/>
      <c r="C1160" s="234"/>
      <c r="D1160" s="235" t="s">
        <v>147</v>
      </c>
      <c r="E1160" s="236" t="s">
        <v>19</v>
      </c>
      <c r="F1160" s="237" t="s">
        <v>1126</v>
      </c>
      <c r="G1160" s="234"/>
      <c r="H1160" s="236" t="s">
        <v>19</v>
      </c>
      <c r="I1160" s="238"/>
      <c r="J1160" s="234"/>
      <c r="K1160" s="234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3" t="s">
        <v>147</v>
      </c>
      <c r="AU1160" s="243" t="s">
        <v>83</v>
      </c>
      <c r="AV1160" s="13" t="s">
        <v>81</v>
      </c>
      <c r="AW1160" s="13" t="s">
        <v>35</v>
      </c>
      <c r="AX1160" s="13" t="s">
        <v>73</v>
      </c>
      <c r="AY1160" s="243" t="s">
        <v>137</v>
      </c>
    </row>
    <row r="1161" s="14" customFormat="1">
      <c r="A1161" s="14"/>
      <c r="B1161" s="244"/>
      <c r="C1161" s="245"/>
      <c r="D1161" s="235" t="s">
        <v>147</v>
      </c>
      <c r="E1161" s="246" t="s">
        <v>19</v>
      </c>
      <c r="F1161" s="247" t="s">
        <v>1127</v>
      </c>
      <c r="G1161" s="245"/>
      <c r="H1161" s="248">
        <v>33.917000000000002</v>
      </c>
      <c r="I1161" s="249"/>
      <c r="J1161" s="245"/>
      <c r="K1161" s="245"/>
      <c r="L1161" s="250"/>
      <c r="M1161" s="251"/>
      <c r="N1161" s="252"/>
      <c r="O1161" s="252"/>
      <c r="P1161" s="252"/>
      <c r="Q1161" s="252"/>
      <c r="R1161" s="252"/>
      <c r="S1161" s="252"/>
      <c r="T1161" s="25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4" t="s">
        <v>147</v>
      </c>
      <c r="AU1161" s="254" t="s">
        <v>83</v>
      </c>
      <c r="AV1161" s="14" t="s">
        <v>83</v>
      </c>
      <c r="AW1161" s="14" t="s">
        <v>35</v>
      </c>
      <c r="AX1161" s="14" t="s">
        <v>73</v>
      </c>
      <c r="AY1161" s="254" t="s">
        <v>137</v>
      </c>
    </row>
    <row r="1162" s="14" customFormat="1">
      <c r="A1162" s="14"/>
      <c r="B1162" s="244"/>
      <c r="C1162" s="245"/>
      <c r="D1162" s="235" t="s">
        <v>147</v>
      </c>
      <c r="E1162" s="246" t="s">
        <v>19</v>
      </c>
      <c r="F1162" s="247" t="s">
        <v>1128</v>
      </c>
      <c r="G1162" s="245"/>
      <c r="H1162" s="248">
        <v>17.879000000000001</v>
      </c>
      <c r="I1162" s="249"/>
      <c r="J1162" s="245"/>
      <c r="K1162" s="245"/>
      <c r="L1162" s="250"/>
      <c r="M1162" s="251"/>
      <c r="N1162" s="252"/>
      <c r="O1162" s="252"/>
      <c r="P1162" s="252"/>
      <c r="Q1162" s="252"/>
      <c r="R1162" s="252"/>
      <c r="S1162" s="252"/>
      <c r="T1162" s="25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4" t="s">
        <v>147</v>
      </c>
      <c r="AU1162" s="254" t="s">
        <v>83</v>
      </c>
      <c r="AV1162" s="14" t="s">
        <v>83</v>
      </c>
      <c r="AW1162" s="14" t="s">
        <v>35</v>
      </c>
      <c r="AX1162" s="14" t="s">
        <v>73</v>
      </c>
      <c r="AY1162" s="254" t="s">
        <v>137</v>
      </c>
    </row>
    <row r="1163" s="14" customFormat="1">
      <c r="A1163" s="14"/>
      <c r="B1163" s="244"/>
      <c r="C1163" s="245"/>
      <c r="D1163" s="235" t="s">
        <v>147</v>
      </c>
      <c r="E1163" s="246" t="s">
        <v>19</v>
      </c>
      <c r="F1163" s="247" t="s">
        <v>611</v>
      </c>
      <c r="G1163" s="245"/>
      <c r="H1163" s="248">
        <v>5.0540000000000003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147</v>
      </c>
      <c r="AU1163" s="254" t="s">
        <v>83</v>
      </c>
      <c r="AV1163" s="14" t="s">
        <v>83</v>
      </c>
      <c r="AW1163" s="14" t="s">
        <v>35</v>
      </c>
      <c r="AX1163" s="14" t="s">
        <v>73</v>
      </c>
      <c r="AY1163" s="254" t="s">
        <v>137</v>
      </c>
    </row>
    <row r="1164" s="15" customFormat="1">
      <c r="A1164" s="15"/>
      <c r="B1164" s="265"/>
      <c r="C1164" s="266"/>
      <c r="D1164" s="235" t="s">
        <v>147</v>
      </c>
      <c r="E1164" s="267" t="s">
        <v>19</v>
      </c>
      <c r="F1164" s="268" t="s">
        <v>201</v>
      </c>
      <c r="G1164" s="266"/>
      <c r="H1164" s="269">
        <v>56.850000000000009</v>
      </c>
      <c r="I1164" s="270"/>
      <c r="J1164" s="266"/>
      <c r="K1164" s="266"/>
      <c r="L1164" s="271"/>
      <c r="M1164" s="272"/>
      <c r="N1164" s="273"/>
      <c r="O1164" s="273"/>
      <c r="P1164" s="273"/>
      <c r="Q1164" s="273"/>
      <c r="R1164" s="273"/>
      <c r="S1164" s="273"/>
      <c r="T1164" s="274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75" t="s">
        <v>147</v>
      </c>
      <c r="AU1164" s="275" t="s">
        <v>83</v>
      </c>
      <c r="AV1164" s="15" t="s">
        <v>145</v>
      </c>
      <c r="AW1164" s="15" t="s">
        <v>35</v>
      </c>
      <c r="AX1164" s="15" t="s">
        <v>81</v>
      </c>
      <c r="AY1164" s="275" t="s">
        <v>137</v>
      </c>
    </row>
    <row r="1165" s="14" customFormat="1">
      <c r="A1165" s="14"/>
      <c r="B1165" s="244"/>
      <c r="C1165" s="245"/>
      <c r="D1165" s="235" t="s">
        <v>147</v>
      </c>
      <c r="E1165" s="245"/>
      <c r="F1165" s="247" t="s">
        <v>1138</v>
      </c>
      <c r="G1165" s="245"/>
      <c r="H1165" s="248">
        <v>59.692999999999998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147</v>
      </c>
      <c r="AU1165" s="254" t="s">
        <v>83</v>
      </c>
      <c r="AV1165" s="14" t="s">
        <v>83</v>
      </c>
      <c r="AW1165" s="14" t="s">
        <v>4</v>
      </c>
      <c r="AX1165" s="14" t="s">
        <v>81</v>
      </c>
      <c r="AY1165" s="254" t="s">
        <v>137</v>
      </c>
    </row>
    <row r="1166" s="2" customFormat="1" ht="21.75" customHeight="1">
      <c r="A1166" s="40"/>
      <c r="B1166" s="41"/>
      <c r="C1166" s="255" t="s">
        <v>1139</v>
      </c>
      <c r="D1166" s="255" t="s">
        <v>157</v>
      </c>
      <c r="E1166" s="256" t="s">
        <v>1140</v>
      </c>
      <c r="F1166" s="257" t="s">
        <v>1141</v>
      </c>
      <c r="G1166" s="258" t="s">
        <v>143</v>
      </c>
      <c r="H1166" s="259">
        <v>5.0540000000000003</v>
      </c>
      <c r="I1166" s="260"/>
      <c r="J1166" s="261">
        <f>ROUND(I1166*H1166,2)</f>
        <v>0</v>
      </c>
      <c r="K1166" s="257" t="s">
        <v>144</v>
      </c>
      <c r="L1166" s="262"/>
      <c r="M1166" s="263" t="s">
        <v>19</v>
      </c>
      <c r="N1166" s="264" t="s">
        <v>44</v>
      </c>
      <c r="O1166" s="86"/>
      <c r="P1166" s="229">
        <f>O1166*H1166</f>
        <v>0</v>
      </c>
      <c r="Q1166" s="229">
        <v>0.0028</v>
      </c>
      <c r="R1166" s="229">
        <f>Q1166*H1166</f>
        <v>0.014151200000000001</v>
      </c>
      <c r="S1166" s="229">
        <v>0</v>
      </c>
      <c r="T1166" s="230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31" t="s">
        <v>353</v>
      </c>
      <c r="AT1166" s="231" t="s">
        <v>157</v>
      </c>
      <c r="AU1166" s="231" t="s">
        <v>83</v>
      </c>
      <c r="AY1166" s="19" t="s">
        <v>137</v>
      </c>
      <c r="BE1166" s="232">
        <f>IF(N1166="základní",J1166,0)</f>
        <v>0</v>
      </c>
      <c r="BF1166" s="232">
        <f>IF(N1166="snížená",J1166,0)</f>
        <v>0</v>
      </c>
      <c r="BG1166" s="232">
        <f>IF(N1166="zákl. přenesená",J1166,0)</f>
        <v>0</v>
      </c>
      <c r="BH1166" s="232">
        <f>IF(N1166="sníž. přenesená",J1166,0)</f>
        <v>0</v>
      </c>
      <c r="BI1166" s="232">
        <f>IF(N1166="nulová",J1166,0)</f>
        <v>0</v>
      </c>
      <c r="BJ1166" s="19" t="s">
        <v>81</v>
      </c>
      <c r="BK1166" s="232">
        <f>ROUND(I1166*H1166,2)</f>
        <v>0</v>
      </c>
      <c r="BL1166" s="19" t="s">
        <v>239</v>
      </c>
      <c r="BM1166" s="231" t="s">
        <v>1142</v>
      </c>
    </row>
    <row r="1167" s="13" customFormat="1">
      <c r="A1167" s="13"/>
      <c r="B1167" s="233"/>
      <c r="C1167" s="234"/>
      <c r="D1167" s="235" t="s">
        <v>147</v>
      </c>
      <c r="E1167" s="236" t="s">
        <v>19</v>
      </c>
      <c r="F1167" s="237" t="s">
        <v>1129</v>
      </c>
      <c r="G1167" s="234"/>
      <c r="H1167" s="236" t="s">
        <v>19</v>
      </c>
      <c r="I1167" s="238"/>
      <c r="J1167" s="234"/>
      <c r="K1167" s="234"/>
      <c r="L1167" s="239"/>
      <c r="M1167" s="240"/>
      <c r="N1167" s="241"/>
      <c r="O1167" s="241"/>
      <c r="P1167" s="241"/>
      <c r="Q1167" s="241"/>
      <c r="R1167" s="241"/>
      <c r="S1167" s="241"/>
      <c r="T1167" s="24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3" t="s">
        <v>147</v>
      </c>
      <c r="AU1167" s="243" t="s">
        <v>83</v>
      </c>
      <c r="AV1167" s="13" t="s">
        <v>81</v>
      </c>
      <c r="AW1167" s="13" t="s">
        <v>35</v>
      </c>
      <c r="AX1167" s="13" t="s">
        <v>73</v>
      </c>
      <c r="AY1167" s="243" t="s">
        <v>137</v>
      </c>
    </row>
    <row r="1168" s="14" customFormat="1">
      <c r="A1168" s="14"/>
      <c r="B1168" s="244"/>
      <c r="C1168" s="245"/>
      <c r="D1168" s="235" t="s">
        <v>147</v>
      </c>
      <c r="E1168" s="246" t="s">
        <v>19</v>
      </c>
      <c r="F1168" s="247" t="s">
        <v>611</v>
      </c>
      <c r="G1168" s="245"/>
      <c r="H1168" s="248">
        <v>5.0540000000000003</v>
      </c>
      <c r="I1168" s="249"/>
      <c r="J1168" s="245"/>
      <c r="K1168" s="245"/>
      <c r="L1168" s="250"/>
      <c r="M1168" s="251"/>
      <c r="N1168" s="252"/>
      <c r="O1168" s="252"/>
      <c r="P1168" s="252"/>
      <c r="Q1168" s="252"/>
      <c r="R1168" s="252"/>
      <c r="S1168" s="252"/>
      <c r="T1168" s="25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4" t="s">
        <v>147</v>
      </c>
      <c r="AU1168" s="254" t="s">
        <v>83</v>
      </c>
      <c r="AV1168" s="14" t="s">
        <v>83</v>
      </c>
      <c r="AW1168" s="14" t="s">
        <v>35</v>
      </c>
      <c r="AX1168" s="14" t="s">
        <v>81</v>
      </c>
      <c r="AY1168" s="254" t="s">
        <v>137</v>
      </c>
    </row>
    <row r="1169" s="2" customFormat="1" ht="21.75" customHeight="1">
      <c r="A1169" s="40"/>
      <c r="B1169" s="41"/>
      <c r="C1169" s="220" t="s">
        <v>1143</v>
      </c>
      <c r="D1169" s="220" t="s">
        <v>140</v>
      </c>
      <c r="E1169" s="221" t="s">
        <v>1144</v>
      </c>
      <c r="F1169" s="222" t="s">
        <v>1145</v>
      </c>
      <c r="G1169" s="223" t="s">
        <v>143</v>
      </c>
      <c r="H1169" s="224">
        <v>51.795999999999999</v>
      </c>
      <c r="I1169" s="225"/>
      <c r="J1169" s="226">
        <f>ROUND(I1169*H1169,2)</f>
        <v>0</v>
      </c>
      <c r="K1169" s="222" t="s">
        <v>144</v>
      </c>
      <c r="L1169" s="46"/>
      <c r="M1169" s="227" t="s">
        <v>19</v>
      </c>
      <c r="N1169" s="228" t="s">
        <v>44</v>
      </c>
      <c r="O1169" s="86"/>
      <c r="P1169" s="229">
        <f>O1169*H1169</f>
        <v>0</v>
      </c>
      <c r="Q1169" s="229">
        <v>0.00116</v>
      </c>
      <c r="R1169" s="229">
        <f>Q1169*H1169</f>
        <v>0.060083360000000002</v>
      </c>
      <c r="S1169" s="229">
        <v>0</v>
      </c>
      <c r="T1169" s="230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31" t="s">
        <v>239</v>
      </c>
      <c r="AT1169" s="231" t="s">
        <v>140</v>
      </c>
      <c r="AU1169" s="231" t="s">
        <v>83</v>
      </c>
      <c r="AY1169" s="19" t="s">
        <v>137</v>
      </c>
      <c r="BE1169" s="232">
        <f>IF(N1169="základní",J1169,0)</f>
        <v>0</v>
      </c>
      <c r="BF1169" s="232">
        <f>IF(N1169="snížená",J1169,0)</f>
        <v>0</v>
      </c>
      <c r="BG1169" s="232">
        <f>IF(N1169="zákl. přenesená",J1169,0)</f>
        <v>0</v>
      </c>
      <c r="BH1169" s="232">
        <f>IF(N1169="sníž. přenesená",J1169,0)</f>
        <v>0</v>
      </c>
      <c r="BI1169" s="232">
        <f>IF(N1169="nulová",J1169,0)</f>
        <v>0</v>
      </c>
      <c r="BJ1169" s="19" t="s">
        <v>81</v>
      </c>
      <c r="BK1169" s="232">
        <f>ROUND(I1169*H1169,2)</f>
        <v>0</v>
      </c>
      <c r="BL1169" s="19" t="s">
        <v>239</v>
      </c>
      <c r="BM1169" s="231" t="s">
        <v>1146</v>
      </c>
    </row>
    <row r="1170" s="13" customFormat="1">
      <c r="A1170" s="13"/>
      <c r="B1170" s="233"/>
      <c r="C1170" s="234"/>
      <c r="D1170" s="235" t="s">
        <v>147</v>
      </c>
      <c r="E1170" s="236" t="s">
        <v>19</v>
      </c>
      <c r="F1170" s="237" t="s">
        <v>1147</v>
      </c>
      <c r="G1170" s="234"/>
      <c r="H1170" s="236" t="s">
        <v>19</v>
      </c>
      <c r="I1170" s="238"/>
      <c r="J1170" s="234"/>
      <c r="K1170" s="234"/>
      <c r="L1170" s="239"/>
      <c r="M1170" s="240"/>
      <c r="N1170" s="241"/>
      <c r="O1170" s="241"/>
      <c r="P1170" s="241"/>
      <c r="Q1170" s="241"/>
      <c r="R1170" s="241"/>
      <c r="S1170" s="241"/>
      <c r="T1170" s="24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3" t="s">
        <v>147</v>
      </c>
      <c r="AU1170" s="243" t="s">
        <v>83</v>
      </c>
      <c r="AV1170" s="13" t="s">
        <v>81</v>
      </c>
      <c r="AW1170" s="13" t="s">
        <v>35</v>
      </c>
      <c r="AX1170" s="13" t="s">
        <v>73</v>
      </c>
      <c r="AY1170" s="243" t="s">
        <v>137</v>
      </c>
    </row>
    <row r="1171" s="14" customFormat="1">
      <c r="A1171" s="14"/>
      <c r="B1171" s="244"/>
      <c r="C1171" s="245"/>
      <c r="D1171" s="235" t="s">
        <v>147</v>
      </c>
      <c r="E1171" s="246" t="s">
        <v>19</v>
      </c>
      <c r="F1171" s="247" t="s">
        <v>1127</v>
      </c>
      <c r="G1171" s="245"/>
      <c r="H1171" s="248">
        <v>33.917000000000002</v>
      </c>
      <c r="I1171" s="249"/>
      <c r="J1171" s="245"/>
      <c r="K1171" s="245"/>
      <c r="L1171" s="250"/>
      <c r="M1171" s="251"/>
      <c r="N1171" s="252"/>
      <c r="O1171" s="252"/>
      <c r="P1171" s="252"/>
      <c r="Q1171" s="252"/>
      <c r="R1171" s="252"/>
      <c r="S1171" s="252"/>
      <c r="T1171" s="253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4" t="s">
        <v>147</v>
      </c>
      <c r="AU1171" s="254" t="s">
        <v>83</v>
      </c>
      <c r="AV1171" s="14" t="s">
        <v>83</v>
      </c>
      <c r="AW1171" s="14" t="s">
        <v>35</v>
      </c>
      <c r="AX1171" s="14" t="s">
        <v>73</v>
      </c>
      <c r="AY1171" s="254" t="s">
        <v>137</v>
      </c>
    </row>
    <row r="1172" s="14" customFormat="1">
      <c r="A1172" s="14"/>
      <c r="B1172" s="244"/>
      <c r="C1172" s="245"/>
      <c r="D1172" s="235" t="s">
        <v>147</v>
      </c>
      <c r="E1172" s="246" t="s">
        <v>19</v>
      </c>
      <c r="F1172" s="247" t="s">
        <v>1128</v>
      </c>
      <c r="G1172" s="245"/>
      <c r="H1172" s="248">
        <v>17.879000000000001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4" t="s">
        <v>147</v>
      </c>
      <c r="AU1172" s="254" t="s">
        <v>83</v>
      </c>
      <c r="AV1172" s="14" t="s">
        <v>83</v>
      </c>
      <c r="AW1172" s="14" t="s">
        <v>35</v>
      </c>
      <c r="AX1172" s="14" t="s">
        <v>73</v>
      </c>
      <c r="AY1172" s="254" t="s">
        <v>137</v>
      </c>
    </row>
    <row r="1173" s="15" customFormat="1">
      <c r="A1173" s="15"/>
      <c r="B1173" s="265"/>
      <c r="C1173" s="266"/>
      <c r="D1173" s="235" t="s">
        <v>147</v>
      </c>
      <c r="E1173" s="267" t="s">
        <v>19</v>
      </c>
      <c r="F1173" s="268" t="s">
        <v>201</v>
      </c>
      <c r="G1173" s="266"/>
      <c r="H1173" s="269">
        <v>51.796000000000006</v>
      </c>
      <c r="I1173" s="270"/>
      <c r="J1173" s="266"/>
      <c r="K1173" s="266"/>
      <c r="L1173" s="271"/>
      <c r="M1173" s="272"/>
      <c r="N1173" s="273"/>
      <c r="O1173" s="273"/>
      <c r="P1173" s="273"/>
      <c r="Q1173" s="273"/>
      <c r="R1173" s="273"/>
      <c r="S1173" s="273"/>
      <c r="T1173" s="274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75" t="s">
        <v>147</v>
      </c>
      <c r="AU1173" s="275" t="s">
        <v>83</v>
      </c>
      <c r="AV1173" s="15" t="s">
        <v>145</v>
      </c>
      <c r="AW1173" s="15" t="s">
        <v>35</v>
      </c>
      <c r="AX1173" s="15" t="s">
        <v>81</v>
      </c>
      <c r="AY1173" s="275" t="s">
        <v>137</v>
      </c>
    </row>
    <row r="1174" s="2" customFormat="1" ht="16.5" customHeight="1">
      <c r="A1174" s="40"/>
      <c r="B1174" s="41"/>
      <c r="C1174" s="255" t="s">
        <v>1148</v>
      </c>
      <c r="D1174" s="255" t="s">
        <v>157</v>
      </c>
      <c r="E1174" s="256" t="s">
        <v>1149</v>
      </c>
      <c r="F1174" s="257" t="s">
        <v>1150</v>
      </c>
      <c r="G1174" s="258" t="s">
        <v>164</v>
      </c>
      <c r="H1174" s="259">
        <v>5.9539999999999997</v>
      </c>
      <c r="I1174" s="260"/>
      <c r="J1174" s="261">
        <f>ROUND(I1174*H1174,2)</f>
        <v>0</v>
      </c>
      <c r="K1174" s="257" t="s">
        <v>144</v>
      </c>
      <c r="L1174" s="262"/>
      <c r="M1174" s="263" t="s">
        <v>19</v>
      </c>
      <c r="N1174" s="264" t="s">
        <v>44</v>
      </c>
      <c r="O1174" s="86"/>
      <c r="P1174" s="229">
        <f>O1174*H1174</f>
        <v>0</v>
      </c>
      <c r="Q1174" s="229">
        <v>0.029999999999999999</v>
      </c>
      <c r="R1174" s="229">
        <f>Q1174*H1174</f>
        <v>0.17861999999999997</v>
      </c>
      <c r="S1174" s="229">
        <v>0</v>
      </c>
      <c r="T1174" s="230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31" t="s">
        <v>353</v>
      </c>
      <c r="AT1174" s="231" t="s">
        <v>157</v>
      </c>
      <c r="AU1174" s="231" t="s">
        <v>83</v>
      </c>
      <c r="AY1174" s="19" t="s">
        <v>137</v>
      </c>
      <c r="BE1174" s="232">
        <f>IF(N1174="základní",J1174,0)</f>
        <v>0</v>
      </c>
      <c r="BF1174" s="232">
        <f>IF(N1174="snížená",J1174,0)</f>
        <v>0</v>
      </c>
      <c r="BG1174" s="232">
        <f>IF(N1174="zákl. přenesená",J1174,0)</f>
        <v>0</v>
      </c>
      <c r="BH1174" s="232">
        <f>IF(N1174="sníž. přenesená",J1174,0)</f>
        <v>0</v>
      </c>
      <c r="BI1174" s="232">
        <f>IF(N1174="nulová",J1174,0)</f>
        <v>0</v>
      </c>
      <c r="BJ1174" s="19" t="s">
        <v>81</v>
      </c>
      <c r="BK1174" s="232">
        <f>ROUND(I1174*H1174,2)</f>
        <v>0</v>
      </c>
      <c r="BL1174" s="19" t="s">
        <v>239</v>
      </c>
      <c r="BM1174" s="231" t="s">
        <v>1151</v>
      </c>
    </row>
    <row r="1175" s="13" customFormat="1">
      <c r="A1175" s="13"/>
      <c r="B1175" s="233"/>
      <c r="C1175" s="234"/>
      <c r="D1175" s="235" t="s">
        <v>147</v>
      </c>
      <c r="E1175" s="236" t="s">
        <v>19</v>
      </c>
      <c r="F1175" s="237" t="s">
        <v>1147</v>
      </c>
      <c r="G1175" s="234"/>
      <c r="H1175" s="236" t="s">
        <v>19</v>
      </c>
      <c r="I1175" s="238"/>
      <c r="J1175" s="234"/>
      <c r="K1175" s="234"/>
      <c r="L1175" s="239"/>
      <c r="M1175" s="240"/>
      <c r="N1175" s="241"/>
      <c r="O1175" s="241"/>
      <c r="P1175" s="241"/>
      <c r="Q1175" s="241"/>
      <c r="R1175" s="241"/>
      <c r="S1175" s="241"/>
      <c r="T1175" s="24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3" t="s">
        <v>147</v>
      </c>
      <c r="AU1175" s="243" t="s">
        <v>83</v>
      </c>
      <c r="AV1175" s="13" t="s">
        <v>81</v>
      </c>
      <c r="AW1175" s="13" t="s">
        <v>35</v>
      </c>
      <c r="AX1175" s="13" t="s">
        <v>73</v>
      </c>
      <c r="AY1175" s="243" t="s">
        <v>137</v>
      </c>
    </row>
    <row r="1176" s="14" customFormat="1">
      <c r="A1176" s="14"/>
      <c r="B1176" s="244"/>
      <c r="C1176" s="245"/>
      <c r="D1176" s="235" t="s">
        <v>147</v>
      </c>
      <c r="E1176" s="246" t="s">
        <v>19</v>
      </c>
      <c r="F1176" s="247" t="s">
        <v>1152</v>
      </c>
      <c r="G1176" s="245"/>
      <c r="H1176" s="248">
        <v>4.2400000000000002</v>
      </c>
      <c r="I1176" s="249"/>
      <c r="J1176" s="245"/>
      <c r="K1176" s="245"/>
      <c r="L1176" s="250"/>
      <c r="M1176" s="251"/>
      <c r="N1176" s="252"/>
      <c r="O1176" s="252"/>
      <c r="P1176" s="252"/>
      <c r="Q1176" s="252"/>
      <c r="R1176" s="252"/>
      <c r="S1176" s="252"/>
      <c r="T1176" s="25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4" t="s">
        <v>147</v>
      </c>
      <c r="AU1176" s="254" t="s">
        <v>83</v>
      </c>
      <c r="AV1176" s="14" t="s">
        <v>83</v>
      </c>
      <c r="AW1176" s="14" t="s">
        <v>35</v>
      </c>
      <c r="AX1176" s="14" t="s">
        <v>73</v>
      </c>
      <c r="AY1176" s="254" t="s">
        <v>137</v>
      </c>
    </row>
    <row r="1177" s="14" customFormat="1">
      <c r="A1177" s="14"/>
      <c r="B1177" s="244"/>
      <c r="C1177" s="245"/>
      <c r="D1177" s="235" t="s">
        <v>147</v>
      </c>
      <c r="E1177" s="246" t="s">
        <v>19</v>
      </c>
      <c r="F1177" s="247" t="s">
        <v>1153</v>
      </c>
      <c r="G1177" s="245"/>
      <c r="H1177" s="248">
        <v>1.4299999999999999</v>
      </c>
      <c r="I1177" s="249"/>
      <c r="J1177" s="245"/>
      <c r="K1177" s="245"/>
      <c r="L1177" s="250"/>
      <c r="M1177" s="251"/>
      <c r="N1177" s="252"/>
      <c r="O1177" s="252"/>
      <c r="P1177" s="252"/>
      <c r="Q1177" s="252"/>
      <c r="R1177" s="252"/>
      <c r="S1177" s="252"/>
      <c r="T1177" s="25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4" t="s">
        <v>147</v>
      </c>
      <c r="AU1177" s="254" t="s">
        <v>83</v>
      </c>
      <c r="AV1177" s="14" t="s">
        <v>83</v>
      </c>
      <c r="AW1177" s="14" t="s">
        <v>35</v>
      </c>
      <c r="AX1177" s="14" t="s">
        <v>73</v>
      </c>
      <c r="AY1177" s="254" t="s">
        <v>137</v>
      </c>
    </row>
    <row r="1178" s="15" customFormat="1">
      <c r="A1178" s="15"/>
      <c r="B1178" s="265"/>
      <c r="C1178" s="266"/>
      <c r="D1178" s="235" t="s">
        <v>147</v>
      </c>
      <c r="E1178" s="267" t="s">
        <v>19</v>
      </c>
      <c r="F1178" s="268" t="s">
        <v>201</v>
      </c>
      <c r="G1178" s="266"/>
      <c r="H1178" s="269">
        <v>5.6699999999999999</v>
      </c>
      <c r="I1178" s="270"/>
      <c r="J1178" s="266"/>
      <c r="K1178" s="266"/>
      <c r="L1178" s="271"/>
      <c r="M1178" s="272"/>
      <c r="N1178" s="273"/>
      <c r="O1178" s="273"/>
      <c r="P1178" s="273"/>
      <c r="Q1178" s="273"/>
      <c r="R1178" s="273"/>
      <c r="S1178" s="273"/>
      <c r="T1178" s="274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T1178" s="275" t="s">
        <v>147</v>
      </c>
      <c r="AU1178" s="275" t="s">
        <v>83</v>
      </c>
      <c r="AV1178" s="15" t="s">
        <v>145</v>
      </c>
      <c r="AW1178" s="15" t="s">
        <v>35</v>
      </c>
      <c r="AX1178" s="15" t="s">
        <v>81</v>
      </c>
      <c r="AY1178" s="275" t="s">
        <v>137</v>
      </c>
    </row>
    <row r="1179" s="14" customFormat="1">
      <c r="A1179" s="14"/>
      <c r="B1179" s="244"/>
      <c r="C1179" s="245"/>
      <c r="D1179" s="235" t="s">
        <v>147</v>
      </c>
      <c r="E1179" s="245"/>
      <c r="F1179" s="247" t="s">
        <v>1154</v>
      </c>
      <c r="G1179" s="245"/>
      <c r="H1179" s="248">
        <v>5.9539999999999997</v>
      </c>
      <c r="I1179" s="249"/>
      <c r="J1179" s="245"/>
      <c r="K1179" s="245"/>
      <c r="L1179" s="250"/>
      <c r="M1179" s="251"/>
      <c r="N1179" s="252"/>
      <c r="O1179" s="252"/>
      <c r="P1179" s="252"/>
      <c r="Q1179" s="252"/>
      <c r="R1179" s="252"/>
      <c r="S1179" s="252"/>
      <c r="T1179" s="253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4" t="s">
        <v>147</v>
      </c>
      <c r="AU1179" s="254" t="s">
        <v>83</v>
      </c>
      <c r="AV1179" s="14" t="s">
        <v>83</v>
      </c>
      <c r="AW1179" s="14" t="s">
        <v>4</v>
      </c>
      <c r="AX1179" s="14" t="s">
        <v>81</v>
      </c>
      <c r="AY1179" s="254" t="s">
        <v>137</v>
      </c>
    </row>
    <row r="1180" s="2" customFormat="1" ht="21.75" customHeight="1">
      <c r="A1180" s="40"/>
      <c r="B1180" s="41"/>
      <c r="C1180" s="220" t="s">
        <v>1155</v>
      </c>
      <c r="D1180" s="220" t="s">
        <v>140</v>
      </c>
      <c r="E1180" s="221" t="s">
        <v>1156</v>
      </c>
      <c r="F1180" s="222" t="s">
        <v>1157</v>
      </c>
      <c r="G1180" s="223" t="s">
        <v>212</v>
      </c>
      <c r="H1180" s="224">
        <v>64.840000000000003</v>
      </c>
      <c r="I1180" s="225"/>
      <c r="J1180" s="226">
        <f>ROUND(I1180*H1180,2)</f>
        <v>0</v>
      </c>
      <c r="K1180" s="222" t="s">
        <v>144</v>
      </c>
      <c r="L1180" s="46"/>
      <c r="M1180" s="227" t="s">
        <v>19</v>
      </c>
      <c r="N1180" s="228" t="s">
        <v>44</v>
      </c>
      <c r="O1180" s="86"/>
      <c r="P1180" s="229">
        <f>O1180*H1180</f>
        <v>0</v>
      </c>
      <c r="Q1180" s="229">
        <v>3.0000000000000001E-05</v>
      </c>
      <c r="R1180" s="229">
        <f>Q1180*H1180</f>
        <v>0.0019452000000000002</v>
      </c>
      <c r="S1180" s="229">
        <v>0</v>
      </c>
      <c r="T1180" s="230">
        <f>S1180*H1180</f>
        <v>0</v>
      </c>
      <c r="U1180" s="40"/>
      <c r="V1180" s="40"/>
      <c r="W1180" s="40"/>
      <c r="X1180" s="40"/>
      <c r="Y1180" s="40"/>
      <c r="Z1180" s="40"/>
      <c r="AA1180" s="40"/>
      <c r="AB1180" s="40"/>
      <c r="AC1180" s="40"/>
      <c r="AD1180" s="40"/>
      <c r="AE1180" s="40"/>
      <c r="AR1180" s="231" t="s">
        <v>239</v>
      </c>
      <c r="AT1180" s="231" t="s">
        <v>140</v>
      </c>
      <c r="AU1180" s="231" t="s">
        <v>83</v>
      </c>
      <c r="AY1180" s="19" t="s">
        <v>137</v>
      </c>
      <c r="BE1180" s="232">
        <f>IF(N1180="základní",J1180,0)</f>
        <v>0</v>
      </c>
      <c r="BF1180" s="232">
        <f>IF(N1180="snížená",J1180,0)</f>
        <v>0</v>
      </c>
      <c r="BG1180" s="232">
        <f>IF(N1180="zákl. přenesená",J1180,0)</f>
        <v>0</v>
      </c>
      <c r="BH1180" s="232">
        <f>IF(N1180="sníž. přenesená",J1180,0)</f>
        <v>0</v>
      </c>
      <c r="BI1180" s="232">
        <f>IF(N1180="nulová",J1180,0)</f>
        <v>0</v>
      </c>
      <c r="BJ1180" s="19" t="s">
        <v>81</v>
      </c>
      <c r="BK1180" s="232">
        <f>ROUND(I1180*H1180,2)</f>
        <v>0</v>
      </c>
      <c r="BL1180" s="19" t="s">
        <v>239</v>
      </c>
      <c r="BM1180" s="231" t="s">
        <v>1158</v>
      </c>
    </row>
    <row r="1181" s="13" customFormat="1">
      <c r="A1181" s="13"/>
      <c r="B1181" s="233"/>
      <c r="C1181" s="234"/>
      <c r="D1181" s="235" t="s">
        <v>147</v>
      </c>
      <c r="E1181" s="236" t="s">
        <v>19</v>
      </c>
      <c r="F1181" s="237" t="s">
        <v>1159</v>
      </c>
      <c r="G1181" s="234"/>
      <c r="H1181" s="236" t="s">
        <v>19</v>
      </c>
      <c r="I1181" s="238"/>
      <c r="J1181" s="234"/>
      <c r="K1181" s="234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3" t="s">
        <v>147</v>
      </c>
      <c r="AU1181" s="243" t="s">
        <v>83</v>
      </c>
      <c r="AV1181" s="13" t="s">
        <v>81</v>
      </c>
      <c r="AW1181" s="13" t="s">
        <v>35</v>
      </c>
      <c r="AX1181" s="13" t="s">
        <v>73</v>
      </c>
      <c r="AY1181" s="243" t="s">
        <v>137</v>
      </c>
    </row>
    <row r="1182" s="14" customFormat="1">
      <c r="A1182" s="14"/>
      <c r="B1182" s="244"/>
      <c r="C1182" s="245"/>
      <c r="D1182" s="235" t="s">
        <v>147</v>
      </c>
      <c r="E1182" s="246" t="s">
        <v>19</v>
      </c>
      <c r="F1182" s="247" t="s">
        <v>1160</v>
      </c>
      <c r="G1182" s="245"/>
      <c r="H1182" s="248">
        <v>28.68</v>
      </c>
      <c r="I1182" s="249"/>
      <c r="J1182" s="245"/>
      <c r="K1182" s="245"/>
      <c r="L1182" s="250"/>
      <c r="M1182" s="251"/>
      <c r="N1182" s="252"/>
      <c r="O1182" s="252"/>
      <c r="P1182" s="252"/>
      <c r="Q1182" s="252"/>
      <c r="R1182" s="252"/>
      <c r="S1182" s="252"/>
      <c r="T1182" s="25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4" t="s">
        <v>147</v>
      </c>
      <c r="AU1182" s="254" t="s">
        <v>83</v>
      </c>
      <c r="AV1182" s="14" t="s">
        <v>83</v>
      </c>
      <c r="AW1182" s="14" t="s">
        <v>35</v>
      </c>
      <c r="AX1182" s="14" t="s">
        <v>73</v>
      </c>
      <c r="AY1182" s="254" t="s">
        <v>137</v>
      </c>
    </row>
    <row r="1183" s="13" customFormat="1">
      <c r="A1183" s="13"/>
      <c r="B1183" s="233"/>
      <c r="C1183" s="234"/>
      <c r="D1183" s="235" t="s">
        <v>147</v>
      </c>
      <c r="E1183" s="236" t="s">
        <v>19</v>
      </c>
      <c r="F1183" s="237" t="s">
        <v>1161</v>
      </c>
      <c r="G1183" s="234"/>
      <c r="H1183" s="236" t="s">
        <v>19</v>
      </c>
      <c r="I1183" s="238"/>
      <c r="J1183" s="234"/>
      <c r="K1183" s="234"/>
      <c r="L1183" s="239"/>
      <c r="M1183" s="240"/>
      <c r="N1183" s="241"/>
      <c r="O1183" s="241"/>
      <c r="P1183" s="241"/>
      <c r="Q1183" s="241"/>
      <c r="R1183" s="241"/>
      <c r="S1183" s="241"/>
      <c r="T1183" s="24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3" t="s">
        <v>147</v>
      </c>
      <c r="AU1183" s="243" t="s">
        <v>83</v>
      </c>
      <c r="AV1183" s="13" t="s">
        <v>81</v>
      </c>
      <c r="AW1183" s="13" t="s">
        <v>35</v>
      </c>
      <c r="AX1183" s="13" t="s">
        <v>73</v>
      </c>
      <c r="AY1183" s="243" t="s">
        <v>137</v>
      </c>
    </row>
    <row r="1184" s="14" customFormat="1">
      <c r="A1184" s="14"/>
      <c r="B1184" s="244"/>
      <c r="C1184" s="245"/>
      <c r="D1184" s="235" t="s">
        <v>147</v>
      </c>
      <c r="E1184" s="246" t="s">
        <v>19</v>
      </c>
      <c r="F1184" s="247" t="s">
        <v>1162</v>
      </c>
      <c r="G1184" s="245"/>
      <c r="H1184" s="248">
        <v>36.159999999999997</v>
      </c>
      <c r="I1184" s="249"/>
      <c r="J1184" s="245"/>
      <c r="K1184" s="245"/>
      <c r="L1184" s="250"/>
      <c r="M1184" s="251"/>
      <c r="N1184" s="252"/>
      <c r="O1184" s="252"/>
      <c r="P1184" s="252"/>
      <c r="Q1184" s="252"/>
      <c r="R1184" s="252"/>
      <c r="S1184" s="252"/>
      <c r="T1184" s="25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4" t="s">
        <v>147</v>
      </c>
      <c r="AU1184" s="254" t="s">
        <v>83</v>
      </c>
      <c r="AV1184" s="14" t="s">
        <v>83</v>
      </c>
      <c r="AW1184" s="14" t="s">
        <v>35</v>
      </c>
      <c r="AX1184" s="14" t="s">
        <v>73</v>
      </c>
      <c r="AY1184" s="254" t="s">
        <v>137</v>
      </c>
    </row>
    <row r="1185" s="15" customFormat="1">
      <c r="A1185" s="15"/>
      <c r="B1185" s="265"/>
      <c r="C1185" s="266"/>
      <c r="D1185" s="235" t="s">
        <v>147</v>
      </c>
      <c r="E1185" s="267" t="s">
        <v>19</v>
      </c>
      <c r="F1185" s="268" t="s">
        <v>201</v>
      </c>
      <c r="G1185" s="266"/>
      <c r="H1185" s="269">
        <v>64.840000000000003</v>
      </c>
      <c r="I1185" s="270"/>
      <c r="J1185" s="266"/>
      <c r="K1185" s="266"/>
      <c r="L1185" s="271"/>
      <c r="M1185" s="272"/>
      <c r="N1185" s="273"/>
      <c r="O1185" s="273"/>
      <c r="P1185" s="273"/>
      <c r="Q1185" s="273"/>
      <c r="R1185" s="273"/>
      <c r="S1185" s="273"/>
      <c r="T1185" s="274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75" t="s">
        <v>147</v>
      </c>
      <c r="AU1185" s="275" t="s">
        <v>83</v>
      </c>
      <c r="AV1185" s="15" t="s">
        <v>145</v>
      </c>
      <c r="AW1185" s="15" t="s">
        <v>35</v>
      </c>
      <c r="AX1185" s="15" t="s">
        <v>81</v>
      </c>
      <c r="AY1185" s="275" t="s">
        <v>137</v>
      </c>
    </row>
    <row r="1186" s="2" customFormat="1" ht="21.75" customHeight="1">
      <c r="A1186" s="40"/>
      <c r="B1186" s="41"/>
      <c r="C1186" s="255" t="s">
        <v>1163</v>
      </c>
      <c r="D1186" s="255" t="s">
        <v>157</v>
      </c>
      <c r="E1186" s="256" t="s">
        <v>1164</v>
      </c>
      <c r="F1186" s="257" t="s">
        <v>1165</v>
      </c>
      <c r="G1186" s="258" t="s">
        <v>212</v>
      </c>
      <c r="H1186" s="259">
        <v>68.081999999999994</v>
      </c>
      <c r="I1186" s="260"/>
      <c r="J1186" s="261">
        <f>ROUND(I1186*H1186,2)</f>
        <v>0</v>
      </c>
      <c r="K1186" s="257" t="s">
        <v>144</v>
      </c>
      <c r="L1186" s="262"/>
      <c r="M1186" s="263" t="s">
        <v>19</v>
      </c>
      <c r="N1186" s="264" t="s">
        <v>44</v>
      </c>
      <c r="O1186" s="86"/>
      <c r="P1186" s="229">
        <f>O1186*H1186</f>
        <v>0</v>
      </c>
      <c r="Q1186" s="229">
        <v>0.00038000000000000002</v>
      </c>
      <c r="R1186" s="229">
        <f>Q1186*H1186</f>
        <v>0.025871160000000001</v>
      </c>
      <c r="S1186" s="229">
        <v>0</v>
      </c>
      <c r="T1186" s="230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31" t="s">
        <v>353</v>
      </c>
      <c r="AT1186" s="231" t="s">
        <v>157</v>
      </c>
      <c r="AU1186" s="231" t="s">
        <v>83</v>
      </c>
      <c r="AY1186" s="19" t="s">
        <v>137</v>
      </c>
      <c r="BE1186" s="232">
        <f>IF(N1186="základní",J1186,0)</f>
        <v>0</v>
      </c>
      <c r="BF1186" s="232">
        <f>IF(N1186="snížená",J1186,0)</f>
        <v>0</v>
      </c>
      <c r="BG1186" s="232">
        <f>IF(N1186="zákl. přenesená",J1186,0)</f>
        <v>0</v>
      </c>
      <c r="BH1186" s="232">
        <f>IF(N1186="sníž. přenesená",J1186,0)</f>
        <v>0</v>
      </c>
      <c r="BI1186" s="232">
        <f>IF(N1186="nulová",J1186,0)</f>
        <v>0</v>
      </c>
      <c r="BJ1186" s="19" t="s">
        <v>81</v>
      </c>
      <c r="BK1186" s="232">
        <f>ROUND(I1186*H1186,2)</f>
        <v>0</v>
      </c>
      <c r="BL1186" s="19" t="s">
        <v>239</v>
      </c>
      <c r="BM1186" s="231" t="s">
        <v>1166</v>
      </c>
    </row>
    <row r="1187" s="13" customFormat="1">
      <c r="A1187" s="13"/>
      <c r="B1187" s="233"/>
      <c r="C1187" s="234"/>
      <c r="D1187" s="235" t="s">
        <v>147</v>
      </c>
      <c r="E1187" s="236" t="s">
        <v>19</v>
      </c>
      <c r="F1187" s="237" t="s">
        <v>1159</v>
      </c>
      <c r="G1187" s="234"/>
      <c r="H1187" s="236" t="s">
        <v>19</v>
      </c>
      <c r="I1187" s="238"/>
      <c r="J1187" s="234"/>
      <c r="K1187" s="234"/>
      <c r="L1187" s="239"/>
      <c r="M1187" s="240"/>
      <c r="N1187" s="241"/>
      <c r="O1187" s="241"/>
      <c r="P1187" s="241"/>
      <c r="Q1187" s="241"/>
      <c r="R1187" s="241"/>
      <c r="S1187" s="241"/>
      <c r="T1187" s="242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3" t="s">
        <v>147</v>
      </c>
      <c r="AU1187" s="243" t="s">
        <v>83</v>
      </c>
      <c r="AV1187" s="13" t="s">
        <v>81</v>
      </c>
      <c r="AW1187" s="13" t="s">
        <v>35</v>
      </c>
      <c r="AX1187" s="13" t="s">
        <v>73</v>
      </c>
      <c r="AY1187" s="243" t="s">
        <v>137</v>
      </c>
    </row>
    <row r="1188" s="14" customFormat="1">
      <c r="A1188" s="14"/>
      <c r="B1188" s="244"/>
      <c r="C1188" s="245"/>
      <c r="D1188" s="235" t="s">
        <v>147</v>
      </c>
      <c r="E1188" s="246" t="s">
        <v>19</v>
      </c>
      <c r="F1188" s="247" t="s">
        <v>1160</v>
      </c>
      <c r="G1188" s="245"/>
      <c r="H1188" s="248">
        <v>28.68</v>
      </c>
      <c r="I1188" s="249"/>
      <c r="J1188" s="245"/>
      <c r="K1188" s="245"/>
      <c r="L1188" s="250"/>
      <c r="M1188" s="251"/>
      <c r="N1188" s="252"/>
      <c r="O1188" s="252"/>
      <c r="P1188" s="252"/>
      <c r="Q1188" s="252"/>
      <c r="R1188" s="252"/>
      <c r="S1188" s="252"/>
      <c r="T1188" s="25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4" t="s">
        <v>147</v>
      </c>
      <c r="AU1188" s="254" t="s">
        <v>83</v>
      </c>
      <c r="AV1188" s="14" t="s">
        <v>83</v>
      </c>
      <c r="AW1188" s="14" t="s">
        <v>35</v>
      </c>
      <c r="AX1188" s="14" t="s">
        <v>73</v>
      </c>
      <c r="AY1188" s="254" t="s">
        <v>137</v>
      </c>
    </row>
    <row r="1189" s="13" customFormat="1">
      <c r="A1189" s="13"/>
      <c r="B1189" s="233"/>
      <c r="C1189" s="234"/>
      <c r="D1189" s="235" t="s">
        <v>147</v>
      </c>
      <c r="E1189" s="236" t="s">
        <v>19</v>
      </c>
      <c r="F1189" s="237" t="s">
        <v>1161</v>
      </c>
      <c r="G1189" s="234"/>
      <c r="H1189" s="236" t="s">
        <v>19</v>
      </c>
      <c r="I1189" s="238"/>
      <c r="J1189" s="234"/>
      <c r="K1189" s="234"/>
      <c r="L1189" s="239"/>
      <c r="M1189" s="240"/>
      <c r="N1189" s="241"/>
      <c r="O1189" s="241"/>
      <c r="P1189" s="241"/>
      <c r="Q1189" s="241"/>
      <c r="R1189" s="241"/>
      <c r="S1189" s="241"/>
      <c r="T1189" s="24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3" t="s">
        <v>147</v>
      </c>
      <c r="AU1189" s="243" t="s">
        <v>83</v>
      </c>
      <c r="AV1189" s="13" t="s">
        <v>81</v>
      </c>
      <c r="AW1189" s="13" t="s">
        <v>35</v>
      </c>
      <c r="AX1189" s="13" t="s">
        <v>73</v>
      </c>
      <c r="AY1189" s="243" t="s">
        <v>137</v>
      </c>
    </row>
    <row r="1190" s="14" customFormat="1">
      <c r="A1190" s="14"/>
      <c r="B1190" s="244"/>
      <c r="C1190" s="245"/>
      <c r="D1190" s="235" t="s">
        <v>147</v>
      </c>
      <c r="E1190" s="246" t="s">
        <v>19</v>
      </c>
      <c r="F1190" s="247" t="s">
        <v>1162</v>
      </c>
      <c r="G1190" s="245"/>
      <c r="H1190" s="248">
        <v>36.159999999999997</v>
      </c>
      <c r="I1190" s="249"/>
      <c r="J1190" s="245"/>
      <c r="K1190" s="245"/>
      <c r="L1190" s="250"/>
      <c r="M1190" s="251"/>
      <c r="N1190" s="252"/>
      <c r="O1190" s="252"/>
      <c r="P1190" s="252"/>
      <c r="Q1190" s="252"/>
      <c r="R1190" s="252"/>
      <c r="S1190" s="252"/>
      <c r="T1190" s="253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4" t="s">
        <v>147</v>
      </c>
      <c r="AU1190" s="254" t="s">
        <v>83</v>
      </c>
      <c r="AV1190" s="14" t="s">
        <v>83</v>
      </c>
      <c r="AW1190" s="14" t="s">
        <v>35</v>
      </c>
      <c r="AX1190" s="14" t="s">
        <v>73</v>
      </c>
      <c r="AY1190" s="254" t="s">
        <v>137</v>
      </c>
    </row>
    <row r="1191" s="15" customFormat="1">
      <c r="A1191" s="15"/>
      <c r="B1191" s="265"/>
      <c r="C1191" s="266"/>
      <c r="D1191" s="235" t="s">
        <v>147</v>
      </c>
      <c r="E1191" s="267" t="s">
        <v>19</v>
      </c>
      <c r="F1191" s="268" t="s">
        <v>201</v>
      </c>
      <c r="G1191" s="266"/>
      <c r="H1191" s="269">
        <v>64.840000000000003</v>
      </c>
      <c r="I1191" s="270"/>
      <c r="J1191" s="266"/>
      <c r="K1191" s="266"/>
      <c r="L1191" s="271"/>
      <c r="M1191" s="272"/>
      <c r="N1191" s="273"/>
      <c r="O1191" s="273"/>
      <c r="P1191" s="273"/>
      <c r="Q1191" s="273"/>
      <c r="R1191" s="273"/>
      <c r="S1191" s="273"/>
      <c r="T1191" s="274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75" t="s">
        <v>147</v>
      </c>
      <c r="AU1191" s="275" t="s">
        <v>83</v>
      </c>
      <c r="AV1191" s="15" t="s">
        <v>145</v>
      </c>
      <c r="AW1191" s="15" t="s">
        <v>35</v>
      </c>
      <c r="AX1191" s="15" t="s">
        <v>81</v>
      </c>
      <c r="AY1191" s="275" t="s">
        <v>137</v>
      </c>
    </row>
    <row r="1192" s="14" customFormat="1">
      <c r="A1192" s="14"/>
      <c r="B1192" s="244"/>
      <c r="C1192" s="245"/>
      <c r="D1192" s="235" t="s">
        <v>147</v>
      </c>
      <c r="E1192" s="245"/>
      <c r="F1192" s="247" t="s">
        <v>1167</v>
      </c>
      <c r="G1192" s="245"/>
      <c r="H1192" s="248">
        <v>68.081999999999994</v>
      </c>
      <c r="I1192" s="249"/>
      <c r="J1192" s="245"/>
      <c r="K1192" s="245"/>
      <c r="L1192" s="250"/>
      <c r="M1192" s="251"/>
      <c r="N1192" s="252"/>
      <c r="O1192" s="252"/>
      <c r="P1192" s="252"/>
      <c r="Q1192" s="252"/>
      <c r="R1192" s="252"/>
      <c r="S1192" s="252"/>
      <c r="T1192" s="25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4" t="s">
        <v>147</v>
      </c>
      <c r="AU1192" s="254" t="s">
        <v>83</v>
      </c>
      <c r="AV1192" s="14" t="s">
        <v>83</v>
      </c>
      <c r="AW1192" s="14" t="s">
        <v>4</v>
      </c>
      <c r="AX1192" s="14" t="s">
        <v>81</v>
      </c>
      <c r="AY1192" s="254" t="s">
        <v>137</v>
      </c>
    </row>
    <row r="1193" s="2" customFormat="1" ht="21.75" customHeight="1">
      <c r="A1193" s="40"/>
      <c r="B1193" s="41"/>
      <c r="C1193" s="220" t="s">
        <v>1168</v>
      </c>
      <c r="D1193" s="220" t="s">
        <v>140</v>
      </c>
      <c r="E1193" s="221" t="s">
        <v>1169</v>
      </c>
      <c r="F1193" s="222" t="s">
        <v>1170</v>
      </c>
      <c r="G1193" s="223" t="s">
        <v>143</v>
      </c>
      <c r="H1193" s="224">
        <v>26.946000000000002</v>
      </c>
      <c r="I1193" s="225"/>
      <c r="J1193" s="226">
        <f>ROUND(I1193*H1193,2)</f>
        <v>0</v>
      </c>
      <c r="K1193" s="222" t="s">
        <v>390</v>
      </c>
      <c r="L1193" s="46"/>
      <c r="M1193" s="227" t="s">
        <v>19</v>
      </c>
      <c r="N1193" s="228" t="s">
        <v>44</v>
      </c>
      <c r="O1193" s="86"/>
      <c r="P1193" s="229">
        <f>O1193*H1193</f>
        <v>0</v>
      </c>
      <c r="Q1193" s="229">
        <v>0</v>
      </c>
      <c r="R1193" s="229">
        <f>Q1193*H1193</f>
        <v>0</v>
      </c>
      <c r="S1193" s="229">
        <v>0.0028</v>
      </c>
      <c r="T1193" s="230">
        <f>S1193*H1193</f>
        <v>0.07544880000000001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31" t="s">
        <v>239</v>
      </c>
      <c r="AT1193" s="231" t="s">
        <v>140</v>
      </c>
      <c r="AU1193" s="231" t="s">
        <v>83</v>
      </c>
      <c r="AY1193" s="19" t="s">
        <v>137</v>
      </c>
      <c r="BE1193" s="232">
        <f>IF(N1193="základní",J1193,0)</f>
        <v>0</v>
      </c>
      <c r="BF1193" s="232">
        <f>IF(N1193="snížená",J1193,0)</f>
        <v>0</v>
      </c>
      <c r="BG1193" s="232">
        <f>IF(N1193="zákl. přenesená",J1193,0)</f>
        <v>0</v>
      </c>
      <c r="BH1193" s="232">
        <f>IF(N1193="sníž. přenesená",J1193,0)</f>
        <v>0</v>
      </c>
      <c r="BI1193" s="232">
        <f>IF(N1193="nulová",J1193,0)</f>
        <v>0</v>
      </c>
      <c r="BJ1193" s="19" t="s">
        <v>81</v>
      </c>
      <c r="BK1193" s="232">
        <f>ROUND(I1193*H1193,2)</f>
        <v>0</v>
      </c>
      <c r="BL1193" s="19" t="s">
        <v>239</v>
      </c>
      <c r="BM1193" s="231" t="s">
        <v>1171</v>
      </c>
    </row>
    <row r="1194" s="14" customFormat="1">
      <c r="A1194" s="14"/>
      <c r="B1194" s="244"/>
      <c r="C1194" s="245"/>
      <c r="D1194" s="235" t="s">
        <v>147</v>
      </c>
      <c r="E1194" s="246" t="s">
        <v>19</v>
      </c>
      <c r="F1194" s="247" t="s">
        <v>610</v>
      </c>
      <c r="G1194" s="245"/>
      <c r="H1194" s="248">
        <v>21.891999999999999</v>
      </c>
      <c r="I1194" s="249"/>
      <c r="J1194" s="245"/>
      <c r="K1194" s="245"/>
      <c r="L1194" s="250"/>
      <c r="M1194" s="251"/>
      <c r="N1194" s="252"/>
      <c r="O1194" s="252"/>
      <c r="P1194" s="252"/>
      <c r="Q1194" s="252"/>
      <c r="R1194" s="252"/>
      <c r="S1194" s="252"/>
      <c r="T1194" s="25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4" t="s">
        <v>147</v>
      </c>
      <c r="AU1194" s="254" t="s">
        <v>83</v>
      </c>
      <c r="AV1194" s="14" t="s">
        <v>83</v>
      </c>
      <c r="AW1194" s="14" t="s">
        <v>35</v>
      </c>
      <c r="AX1194" s="14" t="s">
        <v>73</v>
      </c>
      <c r="AY1194" s="254" t="s">
        <v>137</v>
      </c>
    </row>
    <row r="1195" s="14" customFormat="1">
      <c r="A1195" s="14"/>
      <c r="B1195" s="244"/>
      <c r="C1195" s="245"/>
      <c r="D1195" s="235" t="s">
        <v>147</v>
      </c>
      <c r="E1195" s="246" t="s">
        <v>19</v>
      </c>
      <c r="F1195" s="247" t="s">
        <v>611</v>
      </c>
      <c r="G1195" s="245"/>
      <c r="H1195" s="248">
        <v>5.0540000000000003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4" t="s">
        <v>147</v>
      </c>
      <c r="AU1195" s="254" t="s">
        <v>83</v>
      </c>
      <c r="AV1195" s="14" t="s">
        <v>83</v>
      </c>
      <c r="AW1195" s="14" t="s">
        <v>35</v>
      </c>
      <c r="AX1195" s="14" t="s">
        <v>73</v>
      </c>
      <c r="AY1195" s="254" t="s">
        <v>137</v>
      </c>
    </row>
    <row r="1196" s="15" customFormat="1">
      <c r="A1196" s="15"/>
      <c r="B1196" s="265"/>
      <c r="C1196" s="266"/>
      <c r="D1196" s="235" t="s">
        <v>147</v>
      </c>
      <c r="E1196" s="267" t="s">
        <v>19</v>
      </c>
      <c r="F1196" s="268" t="s">
        <v>201</v>
      </c>
      <c r="G1196" s="266"/>
      <c r="H1196" s="269">
        <v>26.945999999999998</v>
      </c>
      <c r="I1196" s="270"/>
      <c r="J1196" s="266"/>
      <c r="K1196" s="266"/>
      <c r="L1196" s="271"/>
      <c r="M1196" s="272"/>
      <c r="N1196" s="273"/>
      <c r="O1196" s="273"/>
      <c r="P1196" s="273"/>
      <c r="Q1196" s="273"/>
      <c r="R1196" s="273"/>
      <c r="S1196" s="273"/>
      <c r="T1196" s="274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75" t="s">
        <v>147</v>
      </c>
      <c r="AU1196" s="275" t="s">
        <v>83</v>
      </c>
      <c r="AV1196" s="15" t="s">
        <v>145</v>
      </c>
      <c r="AW1196" s="15" t="s">
        <v>35</v>
      </c>
      <c r="AX1196" s="15" t="s">
        <v>81</v>
      </c>
      <c r="AY1196" s="275" t="s">
        <v>137</v>
      </c>
    </row>
    <row r="1197" s="2" customFormat="1" ht="44.25" customHeight="1">
      <c r="A1197" s="40"/>
      <c r="B1197" s="41"/>
      <c r="C1197" s="220" t="s">
        <v>1172</v>
      </c>
      <c r="D1197" s="220" t="s">
        <v>140</v>
      </c>
      <c r="E1197" s="221" t="s">
        <v>1173</v>
      </c>
      <c r="F1197" s="222" t="s">
        <v>1174</v>
      </c>
      <c r="G1197" s="223" t="s">
        <v>143</v>
      </c>
      <c r="H1197" s="224">
        <v>40.286000000000001</v>
      </c>
      <c r="I1197" s="225"/>
      <c r="J1197" s="226">
        <f>ROUND(I1197*H1197,2)</f>
        <v>0</v>
      </c>
      <c r="K1197" s="222" t="s">
        <v>144</v>
      </c>
      <c r="L1197" s="46"/>
      <c r="M1197" s="227" t="s">
        <v>19</v>
      </c>
      <c r="N1197" s="228" t="s">
        <v>44</v>
      </c>
      <c r="O1197" s="86"/>
      <c r="P1197" s="229">
        <f>O1197*H1197</f>
        <v>0</v>
      </c>
      <c r="Q1197" s="229">
        <v>0</v>
      </c>
      <c r="R1197" s="229">
        <f>Q1197*H1197</f>
        <v>0</v>
      </c>
      <c r="S1197" s="229">
        <v>0.0019</v>
      </c>
      <c r="T1197" s="230">
        <f>S1197*H1197</f>
        <v>0.076543399999999998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31" t="s">
        <v>239</v>
      </c>
      <c r="AT1197" s="231" t="s">
        <v>140</v>
      </c>
      <c r="AU1197" s="231" t="s">
        <v>83</v>
      </c>
      <c r="AY1197" s="19" t="s">
        <v>137</v>
      </c>
      <c r="BE1197" s="232">
        <f>IF(N1197="základní",J1197,0)</f>
        <v>0</v>
      </c>
      <c r="BF1197" s="232">
        <f>IF(N1197="snížená",J1197,0)</f>
        <v>0</v>
      </c>
      <c r="BG1197" s="232">
        <f>IF(N1197="zákl. přenesená",J1197,0)</f>
        <v>0</v>
      </c>
      <c r="BH1197" s="232">
        <f>IF(N1197="sníž. přenesená",J1197,0)</f>
        <v>0</v>
      </c>
      <c r="BI1197" s="232">
        <f>IF(N1197="nulová",J1197,0)</f>
        <v>0</v>
      </c>
      <c r="BJ1197" s="19" t="s">
        <v>81</v>
      </c>
      <c r="BK1197" s="232">
        <f>ROUND(I1197*H1197,2)</f>
        <v>0</v>
      </c>
      <c r="BL1197" s="19" t="s">
        <v>239</v>
      </c>
      <c r="BM1197" s="231" t="s">
        <v>1175</v>
      </c>
    </row>
    <row r="1198" s="13" customFormat="1">
      <c r="A1198" s="13"/>
      <c r="B1198" s="233"/>
      <c r="C1198" s="234"/>
      <c r="D1198" s="235" t="s">
        <v>147</v>
      </c>
      <c r="E1198" s="236" t="s">
        <v>19</v>
      </c>
      <c r="F1198" s="237" t="s">
        <v>1176</v>
      </c>
      <c r="G1198" s="234"/>
      <c r="H1198" s="236" t="s">
        <v>19</v>
      </c>
      <c r="I1198" s="238"/>
      <c r="J1198" s="234"/>
      <c r="K1198" s="234"/>
      <c r="L1198" s="239"/>
      <c r="M1198" s="240"/>
      <c r="N1198" s="241"/>
      <c r="O1198" s="241"/>
      <c r="P1198" s="241"/>
      <c r="Q1198" s="241"/>
      <c r="R1198" s="241"/>
      <c r="S1198" s="241"/>
      <c r="T1198" s="24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3" t="s">
        <v>147</v>
      </c>
      <c r="AU1198" s="243" t="s">
        <v>83</v>
      </c>
      <c r="AV1198" s="13" t="s">
        <v>81</v>
      </c>
      <c r="AW1198" s="13" t="s">
        <v>35</v>
      </c>
      <c r="AX1198" s="13" t="s">
        <v>73</v>
      </c>
      <c r="AY1198" s="243" t="s">
        <v>137</v>
      </c>
    </row>
    <row r="1199" s="14" customFormat="1">
      <c r="A1199" s="14"/>
      <c r="B1199" s="244"/>
      <c r="C1199" s="245"/>
      <c r="D1199" s="235" t="s">
        <v>147</v>
      </c>
      <c r="E1199" s="246" t="s">
        <v>19</v>
      </c>
      <c r="F1199" s="247" t="s">
        <v>1177</v>
      </c>
      <c r="G1199" s="245"/>
      <c r="H1199" s="248">
        <v>40.286000000000001</v>
      </c>
      <c r="I1199" s="249"/>
      <c r="J1199" s="245"/>
      <c r="K1199" s="245"/>
      <c r="L1199" s="250"/>
      <c r="M1199" s="251"/>
      <c r="N1199" s="252"/>
      <c r="O1199" s="252"/>
      <c r="P1199" s="252"/>
      <c r="Q1199" s="252"/>
      <c r="R1199" s="252"/>
      <c r="S1199" s="252"/>
      <c r="T1199" s="25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4" t="s">
        <v>147</v>
      </c>
      <c r="AU1199" s="254" t="s">
        <v>83</v>
      </c>
      <c r="AV1199" s="14" t="s">
        <v>83</v>
      </c>
      <c r="AW1199" s="14" t="s">
        <v>35</v>
      </c>
      <c r="AX1199" s="14" t="s">
        <v>81</v>
      </c>
      <c r="AY1199" s="254" t="s">
        <v>137</v>
      </c>
    </row>
    <row r="1200" s="2" customFormat="1" ht="33" customHeight="1">
      <c r="A1200" s="40"/>
      <c r="B1200" s="41"/>
      <c r="C1200" s="220" t="s">
        <v>1178</v>
      </c>
      <c r="D1200" s="220" t="s">
        <v>140</v>
      </c>
      <c r="E1200" s="221" t="s">
        <v>1179</v>
      </c>
      <c r="F1200" s="222" t="s">
        <v>1180</v>
      </c>
      <c r="G1200" s="223" t="s">
        <v>997</v>
      </c>
      <c r="H1200" s="287"/>
      <c r="I1200" s="225"/>
      <c r="J1200" s="226">
        <f>ROUND(I1200*H1200,2)</f>
        <v>0</v>
      </c>
      <c r="K1200" s="222" t="s">
        <v>144</v>
      </c>
      <c r="L1200" s="46"/>
      <c r="M1200" s="227" t="s">
        <v>19</v>
      </c>
      <c r="N1200" s="228" t="s">
        <v>44</v>
      </c>
      <c r="O1200" s="86"/>
      <c r="P1200" s="229">
        <f>O1200*H1200</f>
        <v>0</v>
      </c>
      <c r="Q1200" s="229">
        <v>0</v>
      </c>
      <c r="R1200" s="229">
        <f>Q1200*H1200</f>
        <v>0</v>
      </c>
      <c r="S1200" s="229">
        <v>0</v>
      </c>
      <c r="T1200" s="230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31" t="s">
        <v>239</v>
      </c>
      <c r="AT1200" s="231" t="s">
        <v>140</v>
      </c>
      <c r="AU1200" s="231" t="s">
        <v>83</v>
      </c>
      <c r="AY1200" s="19" t="s">
        <v>137</v>
      </c>
      <c r="BE1200" s="232">
        <f>IF(N1200="základní",J1200,0)</f>
        <v>0</v>
      </c>
      <c r="BF1200" s="232">
        <f>IF(N1200="snížená",J1200,0)</f>
        <v>0</v>
      </c>
      <c r="BG1200" s="232">
        <f>IF(N1200="zákl. přenesená",J1200,0)</f>
        <v>0</v>
      </c>
      <c r="BH1200" s="232">
        <f>IF(N1200="sníž. přenesená",J1200,0)</f>
        <v>0</v>
      </c>
      <c r="BI1200" s="232">
        <f>IF(N1200="nulová",J1200,0)</f>
        <v>0</v>
      </c>
      <c r="BJ1200" s="19" t="s">
        <v>81</v>
      </c>
      <c r="BK1200" s="232">
        <f>ROUND(I1200*H1200,2)</f>
        <v>0</v>
      </c>
      <c r="BL1200" s="19" t="s">
        <v>239</v>
      </c>
      <c r="BM1200" s="231" t="s">
        <v>1181</v>
      </c>
    </row>
    <row r="1201" s="12" customFormat="1" ht="22.8" customHeight="1">
      <c r="A1201" s="12"/>
      <c r="B1201" s="204"/>
      <c r="C1201" s="205"/>
      <c r="D1201" s="206" t="s">
        <v>72</v>
      </c>
      <c r="E1201" s="218" t="s">
        <v>1182</v>
      </c>
      <c r="F1201" s="218" t="s">
        <v>1183</v>
      </c>
      <c r="G1201" s="205"/>
      <c r="H1201" s="205"/>
      <c r="I1201" s="208"/>
      <c r="J1201" s="219">
        <f>BK1201</f>
        <v>0</v>
      </c>
      <c r="K1201" s="205"/>
      <c r="L1201" s="210"/>
      <c r="M1201" s="211"/>
      <c r="N1201" s="212"/>
      <c r="O1201" s="212"/>
      <c r="P1201" s="213">
        <f>P1202</f>
        <v>0</v>
      </c>
      <c r="Q1201" s="212"/>
      <c r="R1201" s="213">
        <f>R1202</f>
        <v>0</v>
      </c>
      <c r="S1201" s="212"/>
      <c r="T1201" s="214">
        <f>T1202</f>
        <v>0</v>
      </c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R1201" s="215" t="s">
        <v>83</v>
      </c>
      <c r="AT1201" s="216" t="s">
        <v>72</v>
      </c>
      <c r="AU1201" s="216" t="s">
        <v>81</v>
      </c>
      <c r="AY1201" s="215" t="s">
        <v>137</v>
      </c>
      <c r="BK1201" s="217">
        <f>BK1202</f>
        <v>0</v>
      </c>
    </row>
    <row r="1202" s="2" customFormat="1" ht="21.75" customHeight="1">
      <c r="A1202" s="40"/>
      <c r="B1202" s="41"/>
      <c r="C1202" s="220" t="s">
        <v>1184</v>
      </c>
      <c r="D1202" s="220" t="s">
        <v>140</v>
      </c>
      <c r="E1202" s="221" t="s">
        <v>1185</v>
      </c>
      <c r="F1202" s="222" t="s">
        <v>1186</v>
      </c>
      <c r="G1202" s="223" t="s">
        <v>1187</v>
      </c>
      <c r="H1202" s="224">
        <v>1</v>
      </c>
      <c r="I1202" s="225"/>
      <c r="J1202" s="226">
        <f>ROUND(I1202*H1202,2)</f>
        <v>0</v>
      </c>
      <c r="K1202" s="222" t="s">
        <v>390</v>
      </c>
      <c r="L1202" s="46"/>
      <c r="M1202" s="227" t="s">
        <v>19</v>
      </c>
      <c r="N1202" s="228" t="s">
        <v>44</v>
      </c>
      <c r="O1202" s="86"/>
      <c r="P1202" s="229">
        <f>O1202*H1202</f>
        <v>0</v>
      </c>
      <c r="Q1202" s="229">
        <v>0</v>
      </c>
      <c r="R1202" s="229">
        <f>Q1202*H1202</f>
        <v>0</v>
      </c>
      <c r="S1202" s="229">
        <v>0</v>
      </c>
      <c r="T1202" s="230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31" t="s">
        <v>239</v>
      </c>
      <c r="AT1202" s="231" t="s">
        <v>140</v>
      </c>
      <c r="AU1202" s="231" t="s">
        <v>83</v>
      </c>
      <c r="AY1202" s="19" t="s">
        <v>137</v>
      </c>
      <c r="BE1202" s="232">
        <f>IF(N1202="základní",J1202,0)</f>
        <v>0</v>
      </c>
      <c r="BF1202" s="232">
        <f>IF(N1202="snížená",J1202,0)</f>
        <v>0</v>
      </c>
      <c r="BG1202" s="232">
        <f>IF(N1202="zákl. přenesená",J1202,0)</f>
        <v>0</v>
      </c>
      <c r="BH1202" s="232">
        <f>IF(N1202="sníž. přenesená",J1202,0)</f>
        <v>0</v>
      </c>
      <c r="BI1202" s="232">
        <f>IF(N1202="nulová",J1202,0)</f>
        <v>0</v>
      </c>
      <c r="BJ1202" s="19" t="s">
        <v>81</v>
      </c>
      <c r="BK1202" s="232">
        <f>ROUND(I1202*H1202,2)</f>
        <v>0</v>
      </c>
      <c r="BL1202" s="19" t="s">
        <v>239</v>
      </c>
      <c r="BM1202" s="231" t="s">
        <v>1188</v>
      </c>
    </row>
    <row r="1203" s="12" customFormat="1" ht="22.8" customHeight="1">
      <c r="A1203" s="12"/>
      <c r="B1203" s="204"/>
      <c r="C1203" s="205"/>
      <c r="D1203" s="206" t="s">
        <v>72</v>
      </c>
      <c r="E1203" s="218" t="s">
        <v>1189</v>
      </c>
      <c r="F1203" s="218" t="s">
        <v>1190</v>
      </c>
      <c r="G1203" s="205"/>
      <c r="H1203" s="205"/>
      <c r="I1203" s="208"/>
      <c r="J1203" s="219">
        <f>BK1203</f>
        <v>0</v>
      </c>
      <c r="K1203" s="205"/>
      <c r="L1203" s="210"/>
      <c r="M1203" s="211"/>
      <c r="N1203" s="212"/>
      <c r="O1203" s="212"/>
      <c r="P1203" s="213">
        <f>P1204</f>
        <v>0</v>
      </c>
      <c r="Q1203" s="212"/>
      <c r="R1203" s="213">
        <f>R1204</f>
        <v>0</v>
      </c>
      <c r="S1203" s="212"/>
      <c r="T1203" s="214">
        <f>T1204</f>
        <v>0</v>
      </c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R1203" s="215" t="s">
        <v>83</v>
      </c>
      <c r="AT1203" s="216" t="s">
        <v>72</v>
      </c>
      <c r="AU1203" s="216" t="s">
        <v>81</v>
      </c>
      <c r="AY1203" s="215" t="s">
        <v>137</v>
      </c>
      <c r="BK1203" s="217">
        <f>BK1204</f>
        <v>0</v>
      </c>
    </row>
    <row r="1204" s="2" customFormat="1" ht="16.5" customHeight="1">
      <c r="A1204" s="40"/>
      <c r="B1204" s="41"/>
      <c r="C1204" s="220" t="s">
        <v>1191</v>
      </c>
      <c r="D1204" s="220" t="s">
        <v>140</v>
      </c>
      <c r="E1204" s="221" t="s">
        <v>1192</v>
      </c>
      <c r="F1204" s="222" t="s">
        <v>1193</v>
      </c>
      <c r="G1204" s="223" t="s">
        <v>1187</v>
      </c>
      <c r="H1204" s="224">
        <v>1</v>
      </c>
      <c r="I1204" s="225"/>
      <c r="J1204" s="226">
        <f>ROUND(I1204*H1204,2)</f>
        <v>0</v>
      </c>
      <c r="K1204" s="222" t="s">
        <v>390</v>
      </c>
      <c r="L1204" s="46"/>
      <c r="M1204" s="227" t="s">
        <v>19</v>
      </c>
      <c r="N1204" s="228" t="s">
        <v>44</v>
      </c>
      <c r="O1204" s="86"/>
      <c r="P1204" s="229">
        <f>O1204*H1204</f>
        <v>0</v>
      </c>
      <c r="Q1204" s="229">
        <v>0</v>
      </c>
      <c r="R1204" s="229">
        <f>Q1204*H1204</f>
        <v>0</v>
      </c>
      <c r="S1204" s="229">
        <v>0</v>
      </c>
      <c r="T1204" s="230">
        <f>S1204*H1204</f>
        <v>0</v>
      </c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R1204" s="231" t="s">
        <v>239</v>
      </c>
      <c r="AT1204" s="231" t="s">
        <v>140</v>
      </c>
      <c r="AU1204" s="231" t="s">
        <v>83</v>
      </c>
      <c r="AY1204" s="19" t="s">
        <v>137</v>
      </c>
      <c r="BE1204" s="232">
        <f>IF(N1204="základní",J1204,0)</f>
        <v>0</v>
      </c>
      <c r="BF1204" s="232">
        <f>IF(N1204="snížená",J1204,0)</f>
        <v>0</v>
      </c>
      <c r="BG1204" s="232">
        <f>IF(N1204="zákl. přenesená",J1204,0)</f>
        <v>0</v>
      </c>
      <c r="BH1204" s="232">
        <f>IF(N1204="sníž. přenesená",J1204,0)</f>
        <v>0</v>
      </c>
      <c r="BI1204" s="232">
        <f>IF(N1204="nulová",J1204,0)</f>
        <v>0</v>
      </c>
      <c r="BJ1204" s="19" t="s">
        <v>81</v>
      </c>
      <c r="BK1204" s="232">
        <f>ROUND(I1204*H1204,2)</f>
        <v>0</v>
      </c>
      <c r="BL1204" s="19" t="s">
        <v>239</v>
      </c>
      <c r="BM1204" s="231" t="s">
        <v>1194</v>
      </c>
    </row>
    <row r="1205" s="12" customFormat="1" ht="22.8" customHeight="1">
      <c r="A1205" s="12"/>
      <c r="B1205" s="204"/>
      <c r="C1205" s="205"/>
      <c r="D1205" s="206" t="s">
        <v>72</v>
      </c>
      <c r="E1205" s="218" t="s">
        <v>1195</v>
      </c>
      <c r="F1205" s="218" t="s">
        <v>1196</v>
      </c>
      <c r="G1205" s="205"/>
      <c r="H1205" s="205"/>
      <c r="I1205" s="208"/>
      <c r="J1205" s="219">
        <f>BK1205</f>
        <v>0</v>
      </c>
      <c r="K1205" s="205"/>
      <c r="L1205" s="210"/>
      <c r="M1205" s="211"/>
      <c r="N1205" s="212"/>
      <c r="O1205" s="212"/>
      <c r="P1205" s="213">
        <f>P1206</f>
        <v>0</v>
      </c>
      <c r="Q1205" s="212"/>
      <c r="R1205" s="213">
        <f>R1206</f>
        <v>0</v>
      </c>
      <c r="S1205" s="212"/>
      <c r="T1205" s="214">
        <f>T1206</f>
        <v>0</v>
      </c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R1205" s="215" t="s">
        <v>83</v>
      </c>
      <c r="AT1205" s="216" t="s">
        <v>72</v>
      </c>
      <c r="AU1205" s="216" t="s">
        <v>81</v>
      </c>
      <c r="AY1205" s="215" t="s">
        <v>137</v>
      </c>
      <c r="BK1205" s="217">
        <f>BK1206</f>
        <v>0</v>
      </c>
    </row>
    <row r="1206" s="2" customFormat="1" ht="16.5" customHeight="1">
      <c r="A1206" s="40"/>
      <c r="B1206" s="41"/>
      <c r="C1206" s="220" t="s">
        <v>1197</v>
      </c>
      <c r="D1206" s="220" t="s">
        <v>140</v>
      </c>
      <c r="E1206" s="221" t="s">
        <v>1198</v>
      </c>
      <c r="F1206" s="222" t="s">
        <v>1199</v>
      </c>
      <c r="G1206" s="223" t="s">
        <v>1187</v>
      </c>
      <c r="H1206" s="224">
        <v>1</v>
      </c>
      <c r="I1206" s="225"/>
      <c r="J1206" s="226">
        <f>ROUND(I1206*H1206,2)</f>
        <v>0</v>
      </c>
      <c r="K1206" s="222" t="s">
        <v>390</v>
      </c>
      <c r="L1206" s="46"/>
      <c r="M1206" s="227" t="s">
        <v>19</v>
      </c>
      <c r="N1206" s="228" t="s">
        <v>44</v>
      </c>
      <c r="O1206" s="86"/>
      <c r="P1206" s="229">
        <f>O1206*H1206</f>
        <v>0</v>
      </c>
      <c r="Q1206" s="229">
        <v>0</v>
      </c>
      <c r="R1206" s="229">
        <f>Q1206*H1206</f>
        <v>0</v>
      </c>
      <c r="S1206" s="229">
        <v>0</v>
      </c>
      <c r="T1206" s="230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31" t="s">
        <v>239</v>
      </c>
      <c r="AT1206" s="231" t="s">
        <v>140</v>
      </c>
      <c r="AU1206" s="231" t="s">
        <v>83</v>
      </c>
      <c r="AY1206" s="19" t="s">
        <v>137</v>
      </c>
      <c r="BE1206" s="232">
        <f>IF(N1206="základní",J1206,0)</f>
        <v>0</v>
      </c>
      <c r="BF1206" s="232">
        <f>IF(N1206="snížená",J1206,0)</f>
        <v>0</v>
      </c>
      <c r="BG1206" s="232">
        <f>IF(N1206="zákl. přenesená",J1206,0)</f>
        <v>0</v>
      </c>
      <c r="BH1206" s="232">
        <f>IF(N1206="sníž. přenesená",J1206,0)</f>
        <v>0</v>
      </c>
      <c r="BI1206" s="232">
        <f>IF(N1206="nulová",J1206,0)</f>
        <v>0</v>
      </c>
      <c r="BJ1206" s="19" t="s">
        <v>81</v>
      </c>
      <c r="BK1206" s="232">
        <f>ROUND(I1206*H1206,2)</f>
        <v>0</v>
      </c>
      <c r="BL1206" s="19" t="s">
        <v>239</v>
      </c>
      <c r="BM1206" s="231" t="s">
        <v>1200</v>
      </c>
    </row>
    <row r="1207" s="12" customFormat="1" ht="22.8" customHeight="1">
      <c r="A1207" s="12"/>
      <c r="B1207" s="204"/>
      <c r="C1207" s="205"/>
      <c r="D1207" s="206" t="s">
        <v>72</v>
      </c>
      <c r="E1207" s="218" t="s">
        <v>1201</v>
      </c>
      <c r="F1207" s="218" t="s">
        <v>1202</v>
      </c>
      <c r="G1207" s="205"/>
      <c r="H1207" s="205"/>
      <c r="I1207" s="208"/>
      <c r="J1207" s="219">
        <f>BK1207</f>
        <v>0</v>
      </c>
      <c r="K1207" s="205"/>
      <c r="L1207" s="210"/>
      <c r="M1207" s="211"/>
      <c r="N1207" s="212"/>
      <c r="O1207" s="212"/>
      <c r="P1207" s="213">
        <f>SUM(P1208:P1258)</f>
        <v>0</v>
      </c>
      <c r="Q1207" s="212"/>
      <c r="R1207" s="213">
        <f>SUM(R1208:R1258)</f>
        <v>0.53240799999999988</v>
      </c>
      <c r="S1207" s="212"/>
      <c r="T1207" s="214">
        <f>SUM(T1208:T1258)</f>
        <v>0</v>
      </c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R1207" s="215" t="s">
        <v>83</v>
      </c>
      <c r="AT1207" s="216" t="s">
        <v>72</v>
      </c>
      <c r="AU1207" s="216" t="s">
        <v>81</v>
      </c>
      <c r="AY1207" s="215" t="s">
        <v>137</v>
      </c>
      <c r="BK1207" s="217">
        <f>SUM(BK1208:BK1258)</f>
        <v>0</v>
      </c>
    </row>
    <row r="1208" s="2" customFormat="1" ht="33" customHeight="1">
      <c r="A1208" s="40"/>
      <c r="B1208" s="41"/>
      <c r="C1208" s="220" t="s">
        <v>1203</v>
      </c>
      <c r="D1208" s="220" t="s">
        <v>140</v>
      </c>
      <c r="E1208" s="221" t="s">
        <v>1204</v>
      </c>
      <c r="F1208" s="222" t="s">
        <v>1205</v>
      </c>
      <c r="G1208" s="223" t="s">
        <v>164</v>
      </c>
      <c r="H1208" s="224">
        <v>0.254</v>
      </c>
      <c r="I1208" s="225"/>
      <c r="J1208" s="226">
        <f>ROUND(I1208*H1208,2)</f>
        <v>0</v>
      </c>
      <c r="K1208" s="222" t="s">
        <v>144</v>
      </c>
      <c r="L1208" s="46"/>
      <c r="M1208" s="227" t="s">
        <v>19</v>
      </c>
      <c r="N1208" s="228" t="s">
        <v>44</v>
      </c>
      <c r="O1208" s="86"/>
      <c r="P1208" s="229">
        <f>O1208*H1208</f>
        <v>0</v>
      </c>
      <c r="Q1208" s="229">
        <v>0.00189</v>
      </c>
      <c r="R1208" s="229">
        <f>Q1208*H1208</f>
        <v>0.00048005999999999998</v>
      </c>
      <c r="S1208" s="229">
        <v>0</v>
      </c>
      <c r="T1208" s="230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31" t="s">
        <v>239</v>
      </c>
      <c r="AT1208" s="231" t="s">
        <v>140</v>
      </c>
      <c r="AU1208" s="231" t="s">
        <v>83</v>
      </c>
      <c r="AY1208" s="19" t="s">
        <v>137</v>
      </c>
      <c r="BE1208" s="232">
        <f>IF(N1208="základní",J1208,0)</f>
        <v>0</v>
      </c>
      <c r="BF1208" s="232">
        <f>IF(N1208="snížená",J1208,0)</f>
        <v>0</v>
      </c>
      <c r="BG1208" s="232">
        <f>IF(N1208="zákl. přenesená",J1208,0)</f>
        <v>0</v>
      </c>
      <c r="BH1208" s="232">
        <f>IF(N1208="sníž. přenesená",J1208,0)</f>
        <v>0</v>
      </c>
      <c r="BI1208" s="232">
        <f>IF(N1208="nulová",J1208,0)</f>
        <v>0</v>
      </c>
      <c r="BJ1208" s="19" t="s">
        <v>81</v>
      </c>
      <c r="BK1208" s="232">
        <f>ROUND(I1208*H1208,2)</f>
        <v>0</v>
      </c>
      <c r="BL1208" s="19" t="s">
        <v>239</v>
      </c>
      <c r="BM1208" s="231" t="s">
        <v>1206</v>
      </c>
    </row>
    <row r="1209" s="14" customFormat="1">
      <c r="A1209" s="14"/>
      <c r="B1209" s="244"/>
      <c r="C1209" s="245"/>
      <c r="D1209" s="235" t="s">
        <v>147</v>
      </c>
      <c r="E1209" s="246" t="s">
        <v>19</v>
      </c>
      <c r="F1209" s="247" t="s">
        <v>1207</v>
      </c>
      <c r="G1209" s="245"/>
      <c r="H1209" s="248">
        <v>0.254</v>
      </c>
      <c r="I1209" s="249"/>
      <c r="J1209" s="245"/>
      <c r="K1209" s="245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4" t="s">
        <v>147</v>
      </c>
      <c r="AU1209" s="254" t="s">
        <v>83</v>
      </c>
      <c r="AV1209" s="14" t="s">
        <v>83</v>
      </c>
      <c r="AW1209" s="14" t="s">
        <v>35</v>
      </c>
      <c r="AX1209" s="14" t="s">
        <v>81</v>
      </c>
      <c r="AY1209" s="254" t="s">
        <v>137</v>
      </c>
    </row>
    <row r="1210" s="2" customFormat="1" ht="44.25" customHeight="1">
      <c r="A1210" s="40"/>
      <c r="B1210" s="41"/>
      <c r="C1210" s="220" t="s">
        <v>1208</v>
      </c>
      <c r="D1210" s="220" t="s">
        <v>140</v>
      </c>
      <c r="E1210" s="221" t="s">
        <v>1209</v>
      </c>
      <c r="F1210" s="222" t="s">
        <v>1210</v>
      </c>
      <c r="G1210" s="223" t="s">
        <v>212</v>
      </c>
      <c r="H1210" s="224">
        <v>37.753999999999998</v>
      </c>
      <c r="I1210" s="225"/>
      <c r="J1210" s="226">
        <f>ROUND(I1210*H1210,2)</f>
        <v>0</v>
      </c>
      <c r="K1210" s="222" t="s">
        <v>144</v>
      </c>
      <c r="L1210" s="46"/>
      <c r="M1210" s="227" t="s">
        <v>19</v>
      </c>
      <c r="N1210" s="228" t="s">
        <v>44</v>
      </c>
      <c r="O1210" s="86"/>
      <c r="P1210" s="229">
        <f>O1210*H1210</f>
        <v>0</v>
      </c>
      <c r="Q1210" s="229">
        <v>0</v>
      </c>
      <c r="R1210" s="229">
        <f>Q1210*H1210</f>
        <v>0</v>
      </c>
      <c r="S1210" s="229">
        <v>0</v>
      </c>
      <c r="T1210" s="230">
        <f>S1210*H1210</f>
        <v>0</v>
      </c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R1210" s="231" t="s">
        <v>239</v>
      </c>
      <c r="AT1210" s="231" t="s">
        <v>140</v>
      </c>
      <c r="AU1210" s="231" t="s">
        <v>83</v>
      </c>
      <c r="AY1210" s="19" t="s">
        <v>137</v>
      </c>
      <c r="BE1210" s="232">
        <f>IF(N1210="základní",J1210,0)</f>
        <v>0</v>
      </c>
      <c r="BF1210" s="232">
        <f>IF(N1210="snížená",J1210,0)</f>
        <v>0</v>
      </c>
      <c r="BG1210" s="232">
        <f>IF(N1210="zákl. přenesená",J1210,0)</f>
        <v>0</v>
      </c>
      <c r="BH1210" s="232">
        <f>IF(N1210="sníž. přenesená",J1210,0)</f>
        <v>0</v>
      </c>
      <c r="BI1210" s="232">
        <f>IF(N1210="nulová",J1210,0)</f>
        <v>0</v>
      </c>
      <c r="BJ1210" s="19" t="s">
        <v>81</v>
      </c>
      <c r="BK1210" s="232">
        <f>ROUND(I1210*H1210,2)</f>
        <v>0</v>
      </c>
      <c r="BL1210" s="19" t="s">
        <v>239</v>
      </c>
      <c r="BM1210" s="231" t="s">
        <v>1211</v>
      </c>
    </row>
    <row r="1211" s="13" customFormat="1">
      <c r="A1211" s="13"/>
      <c r="B1211" s="233"/>
      <c r="C1211" s="234"/>
      <c r="D1211" s="235" t="s">
        <v>147</v>
      </c>
      <c r="E1211" s="236" t="s">
        <v>19</v>
      </c>
      <c r="F1211" s="237" t="s">
        <v>1094</v>
      </c>
      <c r="G1211" s="234"/>
      <c r="H1211" s="236" t="s">
        <v>19</v>
      </c>
      <c r="I1211" s="238"/>
      <c r="J1211" s="234"/>
      <c r="K1211" s="234"/>
      <c r="L1211" s="239"/>
      <c r="M1211" s="240"/>
      <c r="N1211" s="241"/>
      <c r="O1211" s="241"/>
      <c r="P1211" s="241"/>
      <c r="Q1211" s="241"/>
      <c r="R1211" s="241"/>
      <c r="S1211" s="241"/>
      <c r="T1211" s="242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3" t="s">
        <v>147</v>
      </c>
      <c r="AU1211" s="243" t="s">
        <v>83</v>
      </c>
      <c r="AV1211" s="13" t="s">
        <v>81</v>
      </c>
      <c r="AW1211" s="13" t="s">
        <v>35</v>
      </c>
      <c r="AX1211" s="13" t="s">
        <v>73</v>
      </c>
      <c r="AY1211" s="243" t="s">
        <v>137</v>
      </c>
    </row>
    <row r="1212" s="13" customFormat="1">
      <c r="A1212" s="13"/>
      <c r="B1212" s="233"/>
      <c r="C1212" s="234"/>
      <c r="D1212" s="235" t="s">
        <v>147</v>
      </c>
      <c r="E1212" s="236" t="s">
        <v>19</v>
      </c>
      <c r="F1212" s="237" t="s">
        <v>1212</v>
      </c>
      <c r="G1212" s="234"/>
      <c r="H1212" s="236" t="s">
        <v>19</v>
      </c>
      <c r="I1212" s="238"/>
      <c r="J1212" s="234"/>
      <c r="K1212" s="234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147</v>
      </c>
      <c r="AU1212" s="243" t="s">
        <v>83</v>
      </c>
      <c r="AV1212" s="13" t="s">
        <v>81</v>
      </c>
      <c r="AW1212" s="13" t="s">
        <v>35</v>
      </c>
      <c r="AX1212" s="13" t="s">
        <v>73</v>
      </c>
      <c r="AY1212" s="243" t="s">
        <v>137</v>
      </c>
    </row>
    <row r="1213" s="14" customFormat="1">
      <c r="A1213" s="14"/>
      <c r="B1213" s="244"/>
      <c r="C1213" s="245"/>
      <c r="D1213" s="235" t="s">
        <v>147</v>
      </c>
      <c r="E1213" s="246" t="s">
        <v>19</v>
      </c>
      <c r="F1213" s="247" t="s">
        <v>1213</v>
      </c>
      <c r="G1213" s="245"/>
      <c r="H1213" s="248">
        <v>13.880000000000001</v>
      </c>
      <c r="I1213" s="249"/>
      <c r="J1213" s="245"/>
      <c r="K1213" s="245"/>
      <c r="L1213" s="250"/>
      <c r="M1213" s="251"/>
      <c r="N1213" s="252"/>
      <c r="O1213" s="252"/>
      <c r="P1213" s="252"/>
      <c r="Q1213" s="252"/>
      <c r="R1213" s="252"/>
      <c r="S1213" s="252"/>
      <c r="T1213" s="25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4" t="s">
        <v>147</v>
      </c>
      <c r="AU1213" s="254" t="s">
        <v>83</v>
      </c>
      <c r="AV1213" s="14" t="s">
        <v>83</v>
      </c>
      <c r="AW1213" s="14" t="s">
        <v>35</v>
      </c>
      <c r="AX1213" s="14" t="s">
        <v>73</v>
      </c>
      <c r="AY1213" s="254" t="s">
        <v>137</v>
      </c>
    </row>
    <row r="1214" s="13" customFormat="1">
      <c r="A1214" s="13"/>
      <c r="B1214" s="233"/>
      <c r="C1214" s="234"/>
      <c r="D1214" s="235" t="s">
        <v>147</v>
      </c>
      <c r="E1214" s="236" t="s">
        <v>19</v>
      </c>
      <c r="F1214" s="237" t="s">
        <v>1214</v>
      </c>
      <c r="G1214" s="234"/>
      <c r="H1214" s="236" t="s">
        <v>19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3" t="s">
        <v>147</v>
      </c>
      <c r="AU1214" s="243" t="s">
        <v>83</v>
      </c>
      <c r="AV1214" s="13" t="s">
        <v>81</v>
      </c>
      <c r="AW1214" s="13" t="s">
        <v>35</v>
      </c>
      <c r="AX1214" s="13" t="s">
        <v>73</v>
      </c>
      <c r="AY1214" s="243" t="s">
        <v>137</v>
      </c>
    </row>
    <row r="1215" s="14" customFormat="1">
      <c r="A1215" s="14"/>
      <c r="B1215" s="244"/>
      <c r="C1215" s="245"/>
      <c r="D1215" s="235" t="s">
        <v>147</v>
      </c>
      <c r="E1215" s="246" t="s">
        <v>19</v>
      </c>
      <c r="F1215" s="247" t="s">
        <v>1213</v>
      </c>
      <c r="G1215" s="245"/>
      <c r="H1215" s="248">
        <v>13.880000000000001</v>
      </c>
      <c r="I1215" s="249"/>
      <c r="J1215" s="245"/>
      <c r="K1215" s="245"/>
      <c r="L1215" s="250"/>
      <c r="M1215" s="251"/>
      <c r="N1215" s="252"/>
      <c r="O1215" s="252"/>
      <c r="P1215" s="252"/>
      <c r="Q1215" s="252"/>
      <c r="R1215" s="252"/>
      <c r="S1215" s="252"/>
      <c r="T1215" s="253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4" t="s">
        <v>147</v>
      </c>
      <c r="AU1215" s="254" t="s">
        <v>83</v>
      </c>
      <c r="AV1215" s="14" t="s">
        <v>83</v>
      </c>
      <c r="AW1215" s="14" t="s">
        <v>35</v>
      </c>
      <c r="AX1215" s="14" t="s">
        <v>73</v>
      </c>
      <c r="AY1215" s="254" t="s">
        <v>137</v>
      </c>
    </row>
    <row r="1216" s="13" customFormat="1">
      <c r="A1216" s="13"/>
      <c r="B1216" s="233"/>
      <c r="C1216" s="234"/>
      <c r="D1216" s="235" t="s">
        <v>147</v>
      </c>
      <c r="E1216" s="236" t="s">
        <v>19</v>
      </c>
      <c r="F1216" s="237" t="s">
        <v>1215</v>
      </c>
      <c r="G1216" s="234"/>
      <c r="H1216" s="236" t="s">
        <v>19</v>
      </c>
      <c r="I1216" s="238"/>
      <c r="J1216" s="234"/>
      <c r="K1216" s="234"/>
      <c r="L1216" s="239"/>
      <c r="M1216" s="240"/>
      <c r="N1216" s="241"/>
      <c r="O1216" s="241"/>
      <c r="P1216" s="241"/>
      <c r="Q1216" s="241"/>
      <c r="R1216" s="241"/>
      <c r="S1216" s="241"/>
      <c r="T1216" s="24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3" t="s">
        <v>147</v>
      </c>
      <c r="AU1216" s="243" t="s">
        <v>83</v>
      </c>
      <c r="AV1216" s="13" t="s">
        <v>81</v>
      </c>
      <c r="AW1216" s="13" t="s">
        <v>35</v>
      </c>
      <c r="AX1216" s="13" t="s">
        <v>73</v>
      </c>
      <c r="AY1216" s="243" t="s">
        <v>137</v>
      </c>
    </row>
    <row r="1217" s="14" customFormat="1">
      <c r="A1217" s="14"/>
      <c r="B1217" s="244"/>
      <c r="C1217" s="245"/>
      <c r="D1217" s="235" t="s">
        <v>147</v>
      </c>
      <c r="E1217" s="246" t="s">
        <v>19</v>
      </c>
      <c r="F1217" s="247" t="s">
        <v>1216</v>
      </c>
      <c r="G1217" s="245"/>
      <c r="H1217" s="248">
        <v>9.9939999999999998</v>
      </c>
      <c r="I1217" s="249"/>
      <c r="J1217" s="245"/>
      <c r="K1217" s="245"/>
      <c r="L1217" s="250"/>
      <c r="M1217" s="251"/>
      <c r="N1217" s="252"/>
      <c r="O1217" s="252"/>
      <c r="P1217" s="252"/>
      <c r="Q1217" s="252"/>
      <c r="R1217" s="252"/>
      <c r="S1217" s="252"/>
      <c r="T1217" s="253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4" t="s">
        <v>147</v>
      </c>
      <c r="AU1217" s="254" t="s">
        <v>83</v>
      </c>
      <c r="AV1217" s="14" t="s">
        <v>83</v>
      </c>
      <c r="AW1217" s="14" t="s">
        <v>35</v>
      </c>
      <c r="AX1217" s="14" t="s">
        <v>73</v>
      </c>
      <c r="AY1217" s="254" t="s">
        <v>137</v>
      </c>
    </row>
    <row r="1218" s="15" customFormat="1">
      <c r="A1218" s="15"/>
      <c r="B1218" s="265"/>
      <c r="C1218" s="266"/>
      <c r="D1218" s="235" t="s">
        <v>147</v>
      </c>
      <c r="E1218" s="267" t="s">
        <v>19</v>
      </c>
      <c r="F1218" s="268" t="s">
        <v>201</v>
      </c>
      <c r="G1218" s="266"/>
      <c r="H1218" s="269">
        <v>37.754000000000005</v>
      </c>
      <c r="I1218" s="270"/>
      <c r="J1218" s="266"/>
      <c r="K1218" s="266"/>
      <c r="L1218" s="271"/>
      <c r="M1218" s="272"/>
      <c r="N1218" s="273"/>
      <c r="O1218" s="273"/>
      <c r="P1218" s="273"/>
      <c r="Q1218" s="273"/>
      <c r="R1218" s="273"/>
      <c r="S1218" s="273"/>
      <c r="T1218" s="274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75" t="s">
        <v>147</v>
      </c>
      <c r="AU1218" s="275" t="s">
        <v>83</v>
      </c>
      <c r="AV1218" s="15" t="s">
        <v>145</v>
      </c>
      <c r="AW1218" s="15" t="s">
        <v>35</v>
      </c>
      <c r="AX1218" s="15" t="s">
        <v>81</v>
      </c>
      <c r="AY1218" s="275" t="s">
        <v>137</v>
      </c>
    </row>
    <row r="1219" s="2" customFormat="1" ht="16.5" customHeight="1">
      <c r="A1219" s="40"/>
      <c r="B1219" s="41"/>
      <c r="C1219" s="255" t="s">
        <v>1217</v>
      </c>
      <c r="D1219" s="255" t="s">
        <v>157</v>
      </c>
      <c r="E1219" s="256" t="s">
        <v>1218</v>
      </c>
      <c r="F1219" s="257" t="s">
        <v>1219</v>
      </c>
      <c r="G1219" s="258" t="s">
        <v>164</v>
      </c>
      <c r="H1219" s="259">
        <v>0.213</v>
      </c>
      <c r="I1219" s="260"/>
      <c r="J1219" s="261">
        <f>ROUND(I1219*H1219,2)</f>
        <v>0</v>
      </c>
      <c r="K1219" s="257" t="s">
        <v>144</v>
      </c>
      <c r="L1219" s="262"/>
      <c r="M1219" s="263" t="s">
        <v>19</v>
      </c>
      <c r="N1219" s="264" t="s">
        <v>44</v>
      </c>
      <c r="O1219" s="86"/>
      <c r="P1219" s="229">
        <f>O1219*H1219</f>
        <v>0</v>
      </c>
      <c r="Q1219" s="229">
        <v>0.55000000000000004</v>
      </c>
      <c r="R1219" s="229">
        <f>Q1219*H1219</f>
        <v>0.11715</v>
      </c>
      <c r="S1219" s="229">
        <v>0</v>
      </c>
      <c r="T1219" s="230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31" t="s">
        <v>353</v>
      </c>
      <c r="AT1219" s="231" t="s">
        <v>157</v>
      </c>
      <c r="AU1219" s="231" t="s">
        <v>83</v>
      </c>
      <c r="AY1219" s="19" t="s">
        <v>137</v>
      </c>
      <c r="BE1219" s="232">
        <f>IF(N1219="základní",J1219,0)</f>
        <v>0</v>
      </c>
      <c r="BF1219" s="232">
        <f>IF(N1219="snížená",J1219,0)</f>
        <v>0</v>
      </c>
      <c r="BG1219" s="232">
        <f>IF(N1219="zákl. přenesená",J1219,0)</f>
        <v>0</v>
      </c>
      <c r="BH1219" s="232">
        <f>IF(N1219="sníž. přenesená",J1219,0)</f>
        <v>0</v>
      </c>
      <c r="BI1219" s="232">
        <f>IF(N1219="nulová",J1219,0)</f>
        <v>0</v>
      </c>
      <c r="BJ1219" s="19" t="s">
        <v>81</v>
      </c>
      <c r="BK1219" s="232">
        <f>ROUND(I1219*H1219,2)</f>
        <v>0</v>
      </c>
      <c r="BL1219" s="19" t="s">
        <v>239</v>
      </c>
      <c r="BM1219" s="231" t="s">
        <v>1220</v>
      </c>
    </row>
    <row r="1220" s="13" customFormat="1">
      <c r="A1220" s="13"/>
      <c r="B1220" s="233"/>
      <c r="C1220" s="234"/>
      <c r="D1220" s="235" t="s">
        <v>147</v>
      </c>
      <c r="E1220" s="236" t="s">
        <v>19</v>
      </c>
      <c r="F1220" s="237" t="s">
        <v>1094</v>
      </c>
      <c r="G1220" s="234"/>
      <c r="H1220" s="236" t="s">
        <v>19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147</v>
      </c>
      <c r="AU1220" s="243" t="s">
        <v>83</v>
      </c>
      <c r="AV1220" s="13" t="s">
        <v>81</v>
      </c>
      <c r="AW1220" s="13" t="s">
        <v>35</v>
      </c>
      <c r="AX1220" s="13" t="s">
        <v>73</v>
      </c>
      <c r="AY1220" s="243" t="s">
        <v>137</v>
      </c>
    </row>
    <row r="1221" s="13" customFormat="1">
      <c r="A1221" s="13"/>
      <c r="B1221" s="233"/>
      <c r="C1221" s="234"/>
      <c r="D1221" s="235" t="s">
        <v>147</v>
      </c>
      <c r="E1221" s="236" t="s">
        <v>19</v>
      </c>
      <c r="F1221" s="237" t="s">
        <v>1212</v>
      </c>
      <c r="G1221" s="234"/>
      <c r="H1221" s="236" t="s">
        <v>19</v>
      </c>
      <c r="I1221" s="238"/>
      <c r="J1221" s="234"/>
      <c r="K1221" s="234"/>
      <c r="L1221" s="239"/>
      <c r="M1221" s="240"/>
      <c r="N1221" s="241"/>
      <c r="O1221" s="241"/>
      <c r="P1221" s="241"/>
      <c r="Q1221" s="241"/>
      <c r="R1221" s="241"/>
      <c r="S1221" s="241"/>
      <c r="T1221" s="242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3" t="s">
        <v>147</v>
      </c>
      <c r="AU1221" s="243" t="s">
        <v>83</v>
      </c>
      <c r="AV1221" s="13" t="s">
        <v>81</v>
      </c>
      <c r="AW1221" s="13" t="s">
        <v>35</v>
      </c>
      <c r="AX1221" s="13" t="s">
        <v>73</v>
      </c>
      <c r="AY1221" s="243" t="s">
        <v>137</v>
      </c>
    </row>
    <row r="1222" s="14" customFormat="1">
      <c r="A1222" s="14"/>
      <c r="B1222" s="244"/>
      <c r="C1222" s="245"/>
      <c r="D1222" s="235" t="s">
        <v>147</v>
      </c>
      <c r="E1222" s="246" t="s">
        <v>19</v>
      </c>
      <c r="F1222" s="247" t="s">
        <v>1221</v>
      </c>
      <c r="G1222" s="245"/>
      <c r="H1222" s="248">
        <v>0.088999999999999996</v>
      </c>
      <c r="I1222" s="249"/>
      <c r="J1222" s="245"/>
      <c r="K1222" s="245"/>
      <c r="L1222" s="250"/>
      <c r="M1222" s="251"/>
      <c r="N1222" s="252"/>
      <c r="O1222" s="252"/>
      <c r="P1222" s="252"/>
      <c r="Q1222" s="252"/>
      <c r="R1222" s="252"/>
      <c r="S1222" s="252"/>
      <c r="T1222" s="25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4" t="s">
        <v>147</v>
      </c>
      <c r="AU1222" s="254" t="s">
        <v>83</v>
      </c>
      <c r="AV1222" s="14" t="s">
        <v>83</v>
      </c>
      <c r="AW1222" s="14" t="s">
        <v>35</v>
      </c>
      <c r="AX1222" s="14" t="s">
        <v>73</v>
      </c>
      <c r="AY1222" s="254" t="s">
        <v>137</v>
      </c>
    </row>
    <row r="1223" s="13" customFormat="1">
      <c r="A1223" s="13"/>
      <c r="B1223" s="233"/>
      <c r="C1223" s="234"/>
      <c r="D1223" s="235" t="s">
        <v>147</v>
      </c>
      <c r="E1223" s="236" t="s">
        <v>19</v>
      </c>
      <c r="F1223" s="237" t="s">
        <v>1214</v>
      </c>
      <c r="G1223" s="234"/>
      <c r="H1223" s="236" t="s">
        <v>19</v>
      </c>
      <c r="I1223" s="238"/>
      <c r="J1223" s="234"/>
      <c r="K1223" s="234"/>
      <c r="L1223" s="239"/>
      <c r="M1223" s="240"/>
      <c r="N1223" s="241"/>
      <c r="O1223" s="241"/>
      <c r="P1223" s="241"/>
      <c r="Q1223" s="241"/>
      <c r="R1223" s="241"/>
      <c r="S1223" s="241"/>
      <c r="T1223" s="24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3" t="s">
        <v>147</v>
      </c>
      <c r="AU1223" s="243" t="s">
        <v>83</v>
      </c>
      <c r="AV1223" s="13" t="s">
        <v>81</v>
      </c>
      <c r="AW1223" s="13" t="s">
        <v>35</v>
      </c>
      <c r="AX1223" s="13" t="s">
        <v>73</v>
      </c>
      <c r="AY1223" s="243" t="s">
        <v>137</v>
      </c>
    </row>
    <row r="1224" s="14" customFormat="1">
      <c r="A1224" s="14"/>
      <c r="B1224" s="244"/>
      <c r="C1224" s="245"/>
      <c r="D1224" s="235" t="s">
        <v>147</v>
      </c>
      <c r="E1224" s="246" t="s">
        <v>19</v>
      </c>
      <c r="F1224" s="247" t="s">
        <v>1222</v>
      </c>
      <c r="G1224" s="245"/>
      <c r="H1224" s="248">
        <v>0.078</v>
      </c>
      <c r="I1224" s="249"/>
      <c r="J1224" s="245"/>
      <c r="K1224" s="245"/>
      <c r="L1224" s="250"/>
      <c r="M1224" s="251"/>
      <c r="N1224" s="252"/>
      <c r="O1224" s="252"/>
      <c r="P1224" s="252"/>
      <c r="Q1224" s="252"/>
      <c r="R1224" s="252"/>
      <c r="S1224" s="252"/>
      <c r="T1224" s="253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4" t="s">
        <v>147</v>
      </c>
      <c r="AU1224" s="254" t="s">
        <v>83</v>
      </c>
      <c r="AV1224" s="14" t="s">
        <v>83</v>
      </c>
      <c r="AW1224" s="14" t="s">
        <v>35</v>
      </c>
      <c r="AX1224" s="14" t="s">
        <v>73</v>
      </c>
      <c r="AY1224" s="254" t="s">
        <v>137</v>
      </c>
    </row>
    <row r="1225" s="13" customFormat="1">
      <c r="A1225" s="13"/>
      <c r="B1225" s="233"/>
      <c r="C1225" s="234"/>
      <c r="D1225" s="235" t="s">
        <v>147</v>
      </c>
      <c r="E1225" s="236" t="s">
        <v>19</v>
      </c>
      <c r="F1225" s="237" t="s">
        <v>1215</v>
      </c>
      <c r="G1225" s="234"/>
      <c r="H1225" s="236" t="s">
        <v>19</v>
      </c>
      <c r="I1225" s="238"/>
      <c r="J1225" s="234"/>
      <c r="K1225" s="234"/>
      <c r="L1225" s="239"/>
      <c r="M1225" s="240"/>
      <c r="N1225" s="241"/>
      <c r="O1225" s="241"/>
      <c r="P1225" s="241"/>
      <c r="Q1225" s="241"/>
      <c r="R1225" s="241"/>
      <c r="S1225" s="241"/>
      <c r="T1225" s="242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3" t="s">
        <v>147</v>
      </c>
      <c r="AU1225" s="243" t="s">
        <v>83</v>
      </c>
      <c r="AV1225" s="13" t="s">
        <v>81</v>
      </c>
      <c r="AW1225" s="13" t="s">
        <v>35</v>
      </c>
      <c r="AX1225" s="13" t="s">
        <v>73</v>
      </c>
      <c r="AY1225" s="243" t="s">
        <v>137</v>
      </c>
    </row>
    <row r="1226" s="14" customFormat="1">
      <c r="A1226" s="14"/>
      <c r="B1226" s="244"/>
      <c r="C1226" s="245"/>
      <c r="D1226" s="235" t="s">
        <v>147</v>
      </c>
      <c r="E1226" s="246" t="s">
        <v>19</v>
      </c>
      <c r="F1226" s="247" t="s">
        <v>1223</v>
      </c>
      <c r="G1226" s="245"/>
      <c r="H1226" s="248">
        <v>0.035999999999999997</v>
      </c>
      <c r="I1226" s="249"/>
      <c r="J1226" s="245"/>
      <c r="K1226" s="245"/>
      <c r="L1226" s="250"/>
      <c r="M1226" s="251"/>
      <c r="N1226" s="252"/>
      <c r="O1226" s="252"/>
      <c r="P1226" s="252"/>
      <c r="Q1226" s="252"/>
      <c r="R1226" s="252"/>
      <c r="S1226" s="252"/>
      <c r="T1226" s="253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4" t="s">
        <v>147</v>
      </c>
      <c r="AU1226" s="254" t="s">
        <v>83</v>
      </c>
      <c r="AV1226" s="14" t="s">
        <v>83</v>
      </c>
      <c r="AW1226" s="14" t="s">
        <v>35</v>
      </c>
      <c r="AX1226" s="14" t="s">
        <v>73</v>
      </c>
      <c r="AY1226" s="254" t="s">
        <v>137</v>
      </c>
    </row>
    <row r="1227" s="15" customFormat="1">
      <c r="A1227" s="15"/>
      <c r="B1227" s="265"/>
      <c r="C1227" s="266"/>
      <c r="D1227" s="235" t="s">
        <v>147</v>
      </c>
      <c r="E1227" s="267" t="s">
        <v>19</v>
      </c>
      <c r="F1227" s="268" t="s">
        <v>201</v>
      </c>
      <c r="G1227" s="266"/>
      <c r="H1227" s="269">
        <v>0.20299999999999999</v>
      </c>
      <c r="I1227" s="270"/>
      <c r="J1227" s="266"/>
      <c r="K1227" s="266"/>
      <c r="L1227" s="271"/>
      <c r="M1227" s="272"/>
      <c r="N1227" s="273"/>
      <c r="O1227" s="273"/>
      <c r="P1227" s="273"/>
      <c r="Q1227" s="273"/>
      <c r="R1227" s="273"/>
      <c r="S1227" s="273"/>
      <c r="T1227" s="274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75" t="s">
        <v>147</v>
      </c>
      <c r="AU1227" s="275" t="s">
        <v>83</v>
      </c>
      <c r="AV1227" s="15" t="s">
        <v>145</v>
      </c>
      <c r="AW1227" s="15" t="s">
        <v>35</v>
      </c>
      <c r="AX1227" s="15" t="s">
        <v>81</v>
      </c>
      <c r="AY1227" s="275" t="s">
        <v>137</v>
      </c>
    </row>
    <row r="1228" s="14" customFormat="1">
      <c r="A1228" s="14"/>
      <c r="B1228" s="244"/>
      <c r="C1228" s="245"/>
      <c r="D1228" s="235" t="s">
        <v>147</v>
      </c>
      <c r="E1228" s="245"/>
      <c r="F1228" s="247" t="s">
        <v>1224</v>
      </c>
      <c r="G1228" s="245"/>
      <c r="H1228" s="248">
        <v>0.213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147</v>
      </c>
      <c r="AU1228" s="254" t="s">
        <v>83</v>
      </c>
      <c r="AV1228" s="14" t="s">
        <v>83</v>
      </c>
      <c r="AW1228" s="14" t="s">
        <v>4</v>
      </c>
      <c r="AX1228" s="14" t="s">
        <v>81</v>
      </c>
      <c r="AY1228" s="254" t="s">
        <v>137</v>
      </c>
    </row>
    <row r="1229" s="2" customFormat="1" ht="16.5" customHeight="1">
      <c r="A1229" s="40"/>
      <c r="B1229" s="41"/>
      <c r="C1229" s="220" t="s">
        <v>1225</v>
      </c>
      <c r="D1229" s="220" t="s">
        <v>140</v>
      </c>
      <c r="E1229" s="221" t="s">
        <v>1226</v>
      </c>
      <c r="F1229" s="222" t="s">
        <v>1227</v>
      </c>
      <c r="G1229" s="223" t="s">
        <v>212</v>
      </c>
      <c r="H1229" s="224">
        <v>21.251999999999999</v>
      </c>
      <c r="I1229" s="225"/>
      <c r="J1229" s="226">
        <f>ROUND(I1229*H1229,2)</f>
        <v>0</v>
      </c>
      <c r="K1229" s="222" t="s">
        <v>144</v>
      </c>
      <c r="L1229" s="46"/>
      <c r="M1229" s="227" t="s">
        <v>19</v>
      </c>
      <c r="N1229" s="228" t="s">
        <v>44</v>
      </c>
      <c r="O1229" s="86"/>
      <c r="P1229" s="229">
        <f>O1229*H1229</f>
        <v>0</v>
      </c>
      <c r="Q1229" s="229">
        <v>1.0000000000000001E-05</v>
      </c>
      <c r="R1229" s="229">
        <f>Q1229*H1229</f>
        <v>0.00021252000000000001</v>
      </c>
      <c r="S1229" s="229">
        <v>0</v>
      </c>
      <c r="T1229" s="230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31" t="s">
        <v>239</v>
      </c>
      <c r="AT1229" s="231" t="s">
        <v>140</v>
      </c>
      <c r="AU1229" s="231" t="s">
        <v>83</v>
      </c>
      <c r="AY1229" s="19" t="s">
        <v>137</v>
      </c>
      <c r="BE1229" s="232">
        <f>IF(N1229="základní",J1229,0)</f>
        <v>0</v>
      </c>
      <c r="BF1229" s="232">
        <f>IF(N1229="snížená",J1229,0)</f>
        <v>0</v>
      </c>
      <c r="BG1229" s="232">
        <f>IF(N1229="zákl. přenesená",J1229,0)</f>
        <v>0</v>
      </c>
      <c r="BH1229" s="232">
        <f>IF(N1229="sníž. přenesená",J1229,0)</f>
        <v>0</v>
      </c>
      <c r="BI1229" s="232">
        <f>IF(N1229="nulová",J1229,0)</f>
        <v>0</v>
      </c>
      <c r="BJ1229" s="19" t="s">
        <v>81</v>
      </c>
      <c r="BK1229" s="232">
        <f>ROUND(I1229*H1229,2)</f>
        <v>0</v>
      </c>
      <c r="BL1229" s="19" t="s">
        <v>239</v>
      </c>
      <c r="BM1229" s="231" t="s">
        <v>1228</v>
      </c>
    </row>
    <row r="1230" s="13" customFormat="1">
      <c r="A1230" s="13"/>
      <c r="B1230" s="233"/>
      <c r="C1230" s="234"/>
      <c r="D1230" s="235" t="s">
        <v>147</v>
      </c>
      <c r="E1230" s="236" t="s">
        <v>19</v>
      </c>
      <c r="F1230" s="237" t="s">
        <v>148</v>
      </c>
      <c r="G1230" s="234"/>
      <c r="H1230" s="236" t="s">
        <v>19</v>
      </c>
      <c r="I1230" s="238"/>
      <c r="J1230" s="234"/>
      <c r="K1230" s="234"/>
      <c r="L1230" s="239"/>
      <c r="M1230" s="240"/>
      <c r="N1230" s="241"/>
      <c r="O1230" s="241"/>
      <c r="P1230" s="241"/>
      <c r="Q1230" s="241"/>
      <c r="R1230" s="241"/>
      <c r="S1230" s="241"/>
      <c r="T1230" s="242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3" t="s">
        <v>147</v>
      </c>
      <c r="AU1230" s="243" t="s">
        <v>83</v>
      </c>
      <c r="AV1230" s="13" t="s">
        <v>81</v>
      </c>
      <c r="AW1230" s="13" t="s">
        <v>35</v>
      </c>
      <c r="AX1230" s="13" t="s">
        <v>73</v>
      </c>
      <c r="AY1230" s="243" t="s">
        <v>137</v>
      </c>
    </row>
    <row r="1231" s="14" customFormat="1">
      <c r="A1231" s="14"/>
      <c r="B1231" s="244"/>
      <c r="C1231" s="245"/>
      <c r="D1231" s="235" t="s">
        <v>147</v>
      </c>
      <c r="E1231" s="246" t="s">
        <v>19</v>
      </c>
      <c r="F1231" s="247" t="s">
        <v>1229</v>
      </c>
      <c r="G1231" s="245"/>
      <c r="H1231" s="248">
        <v>21.251999999999999</v>
      </c>
      <c r="I1231" s="249"/>
      <c r="J1231" s="245"/>
      <c r="K1231" s="245"/>
      <c r="L1231" s="250"/>
      <c r="M1231" s="251"/>
      <c r="N1231" s="252"/>
      <c r="O1231" s="252"/>
      <c r="P1231" s="252"/>
      <c r="Q1231" s="252"/>
      <c r="R1231" s="252"/>
      <c r="S1231" s="252"/>
      <c r="T1231" s="25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4" t="s">
        <v>147</v>
      </c>
      <c r="AU1231" s="254" t="s">
        <v>83</v>
      </c>
      <c r="AV1231" s="14" t="s">
        <v>83</v>
      </c>
      <c r="AW1231" s="14" t="s">
        <v>35</v>
      </c>
      <c r="AX1231" s="14" t="s">
        <v>81</v>
      </c>
      <c r="AY1231" s="254" t="s">
        <v>137</v>
      </c>
    </row>
    <row r="1232" s="2" customFormat="1" ht="21.75" customHeight="1">
      <c r="A1232" s="40"/>
      <c r="B1232" s="41"/>
      <c r="C1232" s="255" t="s">
        <v>1230</v>
      </c>
      <c r="D1232" s="255" t="s">
        <v>157</v>
      </c>
      <c r="E1232" s="256" t="s">
        <v>1231</v>
      </c>
      <c r="F1232" s="257" t="s">
        <v>1232</v>
      </c>
      <c r="G1232" s="258" t="s">
        <v>164</v>
      </c>
      <c r="H1232" s="259">
        <v>0.053999999999999999</v>
      </c>
      <c r="I1232" s="260"/>
      <c r="J1232" s="261">
        <f>ROUND(I1232*H1232,2)</f>
        <v>0</v>
      </c>
      <c r="K1232" s="257" t="s">
        <v>144</v>
      </c>
      <c r="L1232" s="262"/>
      <c r="M1232" s="263" t="s">
        <v>19</v>
      </c>
      <c r="N1232" s="264" t="s">
        <v>44</v>
      </c>
      <c r="O1232" s="86"/>
      <c r="P1232" s="229">
        <f>O1232*H1232</f>
        <v>0</v>
      </c>
      <c r="Q1232" s="229">
        <v>0.55000000000000004</v>
      </c>
      <c r="R1232" s="229">
        <f>Q1232*H1232</f>
        <v>0.029700000000000001</v>
      </c>
      <c r="S1232" s="229">
        <v>0</v>
      </c>
      <c r="T1232" s="230">
        <f>S1232*H1232</f>
        <v>0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31" t="s">
        <v>353</v>
      </c>
      <c r="AT1232" s="231" t="s">
        <v>157</v>
      </c>
      <c r="AU1232" s="231" t="s">
        <v>83</v>
      </c>
      <c r="AY1232" s="19" t="s">
        <v>137</v>
      </c>
      <c r="BE1232" s="232">
        <f>IF(N1232="základní",J1232,0)</f>
        <v>0</v>
      </c>
      <c r="BF1232" s="232">
        <f>IF(N1232="snížená",J1232,0)</f>
        <v>0</v>
      </c>
      <c r="BG1232" s="232">
        <f>IF(N1232="zákl. přenesená",J1232,0)</f>
        <v>0</v>
      </c>
      <c r="BH1232" s="232">
        <f>IF(N1232="sníž. přenesená",J1232,0)</f>
        <v>0</v>
      </c>
      <c r="BI1232" s="232">
        <f>IF(N1232="nulová",J1232,0)</f>
        <v>0</v>
      </c>
      <c r="BJ1232" s="19" t="s">
        <v>81</v>
      </c>
      <c r="BK1232" s="232">
        <f>ROUND(I1232*H1232,2)</f>
        <v>0</v>
      </c>
      <c r="BL1232" s="19" t="s">
        <v>239</v>
      </c>
      <c r="BM1232" s="231" t="s">
        <v>1233</v>
      </c>
    </row>
    <row r="1233" s="13" customFormat="1">
      <c r="A1233" s="13"/>
      <c r="B1233" s="233"/>
      <c r="C1233" s="234"/>
      <c r="D1233" s="235" t="s">
        <v>147</v>
      </c>
      <c r="E1233" s="236" t="s">
        <v>19</v>
      </c>
      <c r="F1233" s="237" t="s">
        <v>148</v>
      </c>
      <c r="G1233" s="234"/>
      <c r="H1233" s="236" t="s">
        <v>19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3" t="s">
        <v>147</v>
      </c>
      <c r="AU1233" s="243" t="s">
        <v>83</v>
      </c>
      <c r="AV1233" s="13" t="s">
        <v>81</v>
      </c>
      <c r="AW1233" s="13" t="s">
        <v>35</v>
      </c>
      <c r="AX1233" s="13" t="s">
        <v>73</v>
      </c>
      <c r="AY1233" s="243" t="s">
        <v>137</v>
      </c>
    </row>
    <row r="1234" s="13" customFormat="1">
      <c r="A1234" s="13"/>
      <c r="B1234" s="233"/>
      <c r="C1234" s="234"/>
      <c r="D1234" s="235" t="s">
        <v>147</v>
      </c>
      <c r="E1234" s="236" t="s">
        <v>19</v>
      </c>
      <c r="F1234" s="237" t="s">
        <v>1234</v>
      </c>
      <c r="G1234" s="234"/>
      <c r="H1234" s="236" t="s">
        <v>19</v>
      </c>
      <c r="I1234" s="238"/>
      <c r="J1234" s="234"/>
      <c r="K1234" s="234"/>
      <c r="L1234" s="239"/>
      <c r="M1234" s="240"/>
      <c r="N1234" s="241"/>
      <c r="O1234" s="241"/>
      <c r="P1234" s="241"/>
      <c r="Q1234" s="241"/>
      <c r="R1234" s="241"/>
      <c r="S1234" s="241"/>
      <c r="T1234" s="242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3" t="s">
        <v>147</v>
      </c>
      <c r="AU1234" s="243" t="s">
        <v>83</v>
      </c>
      <c r="AV1234" s="13" t="s">
        <v>81</v>
      </c>
      <c r="AW1234" s="13" t="s">
        <v>35</v>
      </c>
      <c r="AX1234" s="13" t="s">
        <v>73</v>
      </c>
      <c r="AY1234" s="243" t="s">
        <v>137</v>
      </c>
    </row>
    <row r="1235" s="14" customFormat="1">
      <c r="A1235" s="14"/>
      <c r="B1235" s="244"/>
      <c r="C1235" s="245"/>
      <c r="D1235" s="235" t="s">
        <v>147</v>
      </c>
      <c r="E1235" s="246" t="s">
        <v>19</v>
      </c>
      <c r="F1235" s="247" t="s">
        <v>1235</v>
      </c>
      <c r="G1235" s="245"/>
      <c r="H1235" s="248">
        <v>0.050999999999999997</v>
      </c>
      <c r="I1235" s="249"/>
      <c r="J1235" s="245"/>
      <c r="K1235" s="245"/>
      <c r="L1235" s="250"/>
      <c r="M1235" s="251"/>
      <c r="N1235" s="252"/>
      <c r="O1235" s="252"/>
      <c r="P1235" s="252"/>
      <c r="Q1235" s="252"/>
      <c r="R1235" s="252"/>
      <c r="S1235" s="252"/>
      <c r="T1235" s="253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4" t="s">
        <v>147</v>
      </c>
      <c r="AU1235" s="254" t="s">
        <v>83</v>
      </c>
      <c r="AV1235" s="14" t="s">
        <v>83</v>
      </c>
      <c r="AW1235" s="14" t="s">
        <v>35</v>
      </c>
      <c r="AX1235" s="14" t="s">
        <v>81</v>
      </c>
      <c r="AY1235" s="254" t="s">
        <v>137</v>
      </c>
    </row>
    <row r="1236" s="14" customFormat="1">
      <c r="A1236" s="14"/>
      <c r="B1236" s="244"/>
      <c r="C1236" s="245"/>
      <c r="D1236" s="235" t="s">
        <v>147</v>
      </c>
      <c r="E1236" s="245"/>
      <c r="F1236" s="247" t="s">
        <v>1236</v>
      </c>
      <c r="G1236" s="245"/>
      <c r="H1236" s="248">
        <v>0.053999999999999999</v>
      </c>
      <c r="I1236" s="249"/>
      <c r="J1236" s="245"/>
      <c r="K1236" s="245"/>
      <c r="L1236" s="250"/>
      <c r="M1236" s="251"/>
      <c r="N1236" s="252"/>
      <c r="O1236" s="252"/>
      <c r="P1236" s="252"/>
      <c r="Q1236" s="252"/>
      <c r="R1236" s="252"/>
      <c r="S1236" s="252"/>
      <c r="T1236" s="253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4" t="s">
        <v>147</v>
      </c>
      <c r="AU1236" s="254" t="s">
        <v>83</v>
      </c>
      <c r="AV1236" s="14" t="s">
        <v>83</v>
      </c>
      <c r="AW1236" s="14" t="s">
        <v>4</v>
      </c>
      <c r="AX1236" s="14" t="s">
        <v>81</v>
      </c>
      <c r="AY1236" s="254" t="s">
        <v>137</v>
      </c>
    </row>
    <row r="1237" s="2" customFormat="1" ht="21.75" customHeight="1">
      <c r="A1237" s="40"/>
      <c r="B1237" s="41"/>
      <c r="C1237" s="220" t="s">
        <v>1237</v>
      </c>
      <c r="D1237" s="220" t="s">
        <v>140</v>
      </c>
      <c r="E1237" s="221" t="s">
        <v>1238</v>
      </c>
      <c r="F1237" s="222" t="s">
        <v>1239</v>
      </c>
      <c r="G1237" s="223" t="s">
        <v>164</v>
      </c>
      <c r="H1237" s="224">
        <v>0.254</v>
      </c>
      <c r="I1237" s="225"/>
      <c r="J1237" s="226">
        <f>ROUND(I1237*H1237,2)</f>
        <v>0</v>
      </c>
      <c r="K1237" s="222" t="s">
        <v>144</v>
      </c>
      <c r="L1237" s="46"/>
      <c r="M1237" s="227" t="s">
        <v>19</v>
      </c>
      <c r="N1237" s="228" t="s">
        <v>44</v>
      </c>
      <c r="O1237" s="86"/>
      <c r="P1237" s="229">
        <f>O1237*H1237</f>
        <v>0</v>
      </c>
      <c r="Q1237" s="229">
        <v>0.024469999999999999</v>
      </c>
      <c r="R1237" s="229">
        <f>Q1237*H1237</f>
        <v>0.0062153799999999995</v>
      </c>
      <c r="S1237" s="229">
        <v>0</v>
      </c>
      <c r="T1237" s="230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31" t="s">
        <v>239</v>
      </c>
      <c r="AT1237" s="231" t="s">
        <v>140</v>
      </c>
      <c r="AU1237" s="231" t="s">
        <v>83</v>
      </c>
      <c r="AY1237" s="19" t="s">
        <v>137</v>
      </c>
      <c r="BE1237" s="232">
        <f>IF(N1237="základní",J1237,0)</f>
        <v>0</v>
      </c>
      <c r="BF1237" s="232">
        <f>IF(N1237="snížená",J1237,0)</f>
        <v>0</v>
      </c>
      <c r="BG1237" s="232">
        <f>IF(N1237="zákl. přenesená",J1237,0)</f>
        <v>0</v>
      </c>
      <c r="BH1237" s="232">
        <f>IF(N1237="sníž. přenesená",J1237,0)</f>
        <v>0</v>
      </c>
      <c r="BI1237" s="232">
        <f>IF(N1237="nulová",J1237,0)</f>
        <v>0</v>
      </c>
      <c r="BJ1237" s="19" t="s">
        <v>81</v>
      </c>
      <c r="BK1237" s="232">
        <f>ROUND(I1237*H1237,2)</f>
        <v>0</v>
      </c>
      <c r="BL1237" s="19" t="s">
        <v>239</v>
      </c>
      <c r="BM1237" s="231" t="s">
        <v>1240</v>
      </c>
    </row>
    <row r="1238" s="14" customFormat="1">
      <c r="A1238" s="14"/>
      <c r="B1238" s="244"/>
      <c r="C1238" s="245"/>
      <c r="D1238" s="235" t="s">
        <v>147</v>
      </c>
      <c r="E1238" s="246" t="s">
        <v>19</v>
      </c>
      <c r="F1238" s="247" t="s">
        <v>1207</v>
      </c>
      <c r="G1238" s="245"/>
      <c r="H1238" s="248">
        <v>0.254</v>
      </c>
      <c r="I1238" s="249"/>
      <c r="J1238" s="245"/>
      <c r="K1238" s="245"/>
      <c r="L1238" s="250"/>
      <c r="M1238" s="251"/>
      <c r="N1238" s="252"/>
      <c r="O1238" s="252"/>
      <c r="P1238" s="252"/>
      <c r="Q1238" s="252"/>
      <c r="R1238" s="252"/>
      <c r="S1238" s="252"/>
      <c r="T1238" s="253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4" t="s">
        <v>147</v>
      </c>
      <c r="AU1238" s="254" t="s">
        <v>83</v>
      </c>
      <c r="AV1238" s="14" t="s">
        <v>83</v>
      </c>
      <c r="AW1238" s="14" t="s">
        <v>35</v>
      </c>
      <c r="AX1238" s="14" t="s">
        <v>81</v>
      </c>
      <c r="AY1238" s="254" t="s">
        <v>137</v>
      </c>
    </row>
    <row r="1239" s="2" customFormat="1" ht="21.75" customHeight="1">
      <c r="A1239" s="40"/>
      <c r="B1239" s="41"/>
      <c r="C1239" s="220" t="s">
        <v>1241</v>
      </c>
      <c r="D1239" s="220" t="s">
        <v>140</v>
      </c>
      <c r="E1239" s="221" t="s">
        <v>1242</v>
      </c>
      <c r="F1239" s="222" t="s">
        <v>1243</v>
      </c>
      <c r="G1239" s="223" t="s">
        <v>143</v>
      </c>
      <c r="H1239" s="224">
        <v>13.988</v>
      </c>
      <c r="I1239" s="225"/>
      <c r="J1239" s="226">
        <f>ROUND(I1239*H1239,2)</f>
        <v>0</v>
      </c>
      <c r="K1239" s="222" t="s">
        <v>390</v>
      </c>
      <c r="L1239" s="46"/>
      <c r="M1239" s="227" t="s">
        <v>19</v>
      </c>
      <c r="N1239" s="228" t="s">
        <v>44</v>
      </c>
      <c r="O1239" s="86"/>
      <c r="P1239" s="229">
        <f>O1239*H1239</f>
        <v>0</v>
      </c>
      <c r="Q1239" s="229">
        <v>0.013429999999999999</v>
      </c>
      <c r="R1239" s="229">
        <f>Q1239*H1239</f>
        <v>0.18785883999999997</v>
      </c>
      <c r="S1239" s="229">
        <v>0</v>
      </c>
      <c r="T1239" s="230">
        <f>S1239*H1239</f>
        <v>0</v>
      </c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R1239" s="231" t="s">
        <v>239</v>
      </c>
      <c r="AT1239" s="231" t="s">
        <v>140</v>
      </c>
      <c r="AU1239" s="231" t="s">
        <v>83</v>
      </c>
      <c r="AY1239" s="19" t="s">
        <v>137</v>
      </c>
      <c r="BE1239" s="232">
        <f>IF(N1239="základní",J1239,0)</f>
        <v>0</v>
      </c>
      <c r="BF1239" s="232">
        <f>IF(N1239="snížená",J1239,0)</f>
        <v>0</v>
      </c>
      <c r="BG1239" s="232">
        <f>IF(N1239="zákl. přenesená",J1239,0)</f>
        <v>0</v>
      </c>
      <c r="BH1239" s="232">
        <f>IF(N1239="sníž. přenesená",J1239,0)</f>
        <v>0</v>
      </c>
      <c r="BI1239" s="232">
        <f>IF(N1239="nulová",J1239,0)</f>
        <v>0</v>
      </c>
      <c r="BJ1239" s="19" t="s">
        <v>81</v>
      </c>
      <c r="BK1239" s="232">
        <f>ROUND(I1239*H1239,2)</f>
        <v>0</v>
      </c>
      <c r="BL1239" s="19" t="s">
        <v>239</v>
      </c>
      <c r="BM1239" s="231" t="s">
        <v>1244</v>
      </c>
    </row>
    <row r="1240" s="13" customFormat="1">
      <c r="A1240" s="13"/>
      <c r="B1240" s="233"/>
      <c r="C1240" s="234"/>
      <c r="D1240" s="235" t="s">
        <v>147</v>
      </c>
      <c r="E1240" s="236" t="s">
        <v>19</v>
      </c>
      <c r="F1240" s="237" t="s">
        <v>148</v>
      </c>
      <c r="G1240" s="234"/>
      <c r="H1240" s="236" t="s">
        <v>19</v>
      </c>
      <c r="I1240" s="238"/>
      <c r="J1240" s="234"/>
      <c r="K1240" s="234"/>
      <c r="L1240" s="239"/>
      <c r="M1240" s="240"/>
      <c r="N1240" s="241"/>
      <c r="O1240" s="241"/>
      <c r="P1240" s="241"/>
      <c r="Q1240" s="241"/>
      <c r="R1240" s="241"/>
      <c r="S1240" s="241"/>
      <c r="T1240" s="24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3" t="s">
        <v>147</v>
      </c>
      <c r="AU1240" s="243" t="s">
        <v>83</v>
      </c>
      <c r="AV1240" s="13" t="s">
        <v>81</v>
      </c>
      <c r="AW1240" s="13" t="s">
        <v>35</v>
      </c>
      <c r="AX1240" s="13" t="s">
        <v>73</v>
      </c>
      <c r="AY1240" s="243" t="s">
        <v>137</v>
      </c>
    </row>
    <row r="1241" s="14" customFormat="1">
      <c r="A1241" s="14"/>
      <c r="B1241" s="244"/>
      <c r="C1241" s="245"/>
      <c r="D1241" s="235" t="s">
        <v>147</v>
      </c>
      <c r="E1241" s="246" t="s">
        <v>19</v>
      </c>
      <c r="F1241" s="247" t="s">
        <v>1093</v>
      </c>
      <c r="G1241" s="245"/>
      <c r="H1241" s="248">
        <v>5.3129999999999997</v>
      </c>
      <c r="I1241" s="249"/>
      <c r="J1241" s="245"/>
      <c r="K1241" s="245"/>
      <c r="L1241" s="250"/>
      <c r="M1241" s="251"/>
      <c r="N1241" s="252"/>
      <c r="O1241" s="252"/>
      <c r="P1241" s="252"/>
      <c r="Q1241" s="252"/>
      <c r="R1241" s="252"/>
      <c r="S1241" s="252"/>
      <c r="T1241" s="25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4" t="s">
        <v>147</v>
      </c>
      <c r="AU1241" s="254" t="s">
        <v>83</v>
      </c>
      <c r="AV1241" s="14" t="s">
        <v>83</v>
      </c>
      <c r="AW1241" s="14" t="s">
        <v>35</v>
      </c>
      <c r="AX1241" s="14" t="s">
        <v>73</v>
      </c>
      <c r="AY1241" s="254" t="s">
        <v>137</v>
      </c>
    </row>
    <row r="1242" s="13" customFormat="1">
      <c r="A1242" s="13"/>
      <c r="B1242" s="233"/>
      <c r="C1242" s="234"/>
      <c r="D1242" s="235" t="s">
        <v>147</v>
      </c>
      <c r="E1242" s="236" t="s">
        <v>19</v>
      </c>
      <c r="F1242" s="237" t="s">
        <v>1094</v>
      </c>
      <c r="G1242" s="234"/>
      <c r="H1242" s="236" t="s">
        <v>19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3" t="s">
        <v>147</v>
      </c>
      <c r="AU1242" s="243" t="s">
        <v>83</v>
      </c>
      <c r="AV1242" s="13" t="s">
        <v>81</v>
      </c>
      <c r="AW1242" s="13" t="s">
        <v>35</v>
      </c>
      <c r="AX1242" s="13" t="s">
        <v>73</v>
      </c>
      <c r="AY1242" s="243" t="s">
        <v>137</v>
      </c>
    </row>
    <row r="1243" s="14" customFormat="1">
      <c r="A1243" s="14"/>
      <c r="B1243" s="244"/>
      <c r="C1243" s="245"/>
      <c r="D1243" s="235" t="s">
        <v>147</v>
      </c>
      <c r="E1243" s="246" t="s">
        <v>19</v>
      </c>
      <c r="F1243" s="247" t="s">
        <v>1245</v>
      </c>
      <c r="G1243" s="245"/>
      <c r="H1243" s="248">
        <v>8.6750000000000007</v>
      </c>
      <c r="I1243" s="249"/>
      <c r="J1243" s="245"/>
      <c r="K1243" s="245"/>
      <c r="L1243" s="250"/>
      <c r="M1243" s="251"/>
      <c r="N1243" s="252"/>
      <c r="O1243" s="252"/>
      <c r="P1243" s="252"/>
      <c r="Q1243" s="252"/>
      <c r="R1243" s="252"/>
      <c r="S1243" s="252"/>
      <c r="T1243" s="25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4" t="s">
        <v>147</v>
      </c>
      <c r="AU1243" s="254" t="s">
        <v>83</v>
      </c>
      <c r="AV1243" s="14" t="s">
        <v>83</v>
      </c>
      <c r="AW1243" s="14" t="s">
        <v>35</v>
      </c>
      <c r="AX1243" s="14" t="s">
        <v>73</v>
      </c>
      <c r="AY1243" s="254" t="s">
        <v>137</v>
      </c>
    </row>
    <row r="1244" s="15" customFormat="1">
      <c r="A1244" s="15"/>
      <c r="B1244" s="265"/>
      <c r="C1244" s="266"/>
      <c r="D1244" s="235" t="s">
        <v>147</v>
      </c>
      <c r="E1244" s="267" t="s">
        <v>19</v>
      </c>
      <c r="F1244" s="268" t="s">
        <v>201</v>
      </c>
      <c r="G1244" s="266"/>
      <c r="H1244" s="269">
        <v>13.988</v>
      </c>
      <c r="I1244" s="270"/>
      <c r="J1244" s="266"/>
      <c r="K1244" s="266"/>
      <c r="L1244" s="271"/>
      <c r="M1244" s="272"/>
      <c r="N1244" s="273"/>
      <c r="O1244" s="273"/>
      <c r="P1244" s="273"/>
      <c r="Q1244" s="273"/>
      <c r="R1244" s="273"/>
      <c r="S1244" s="273"/>
      <c r="T1244" s="274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75" t="s">
        <v>147</v>
      </c>
      <c r="AU1244" s="275" t="s">
        <v>83</v>
      </c>
      <c r="AV1244" s="15" t="s">
        <v>145</v>
      </c>
      <c r="AW1244" s="15" t="s">
        <v>35</v>
      </c>
      <c r="AX1244" s="15" t="s">
        <v>81</v>
      </c>
      <c r="AY1244" s="275" t="s">
        <v>137</v>
      </c>
    </row>
    <row r="1245" s="2" customFormat="1" ht="16.5" customHeight="1">
      <c r="A1245" s="40"/>
      <c r="B1245" s="41"/>
      <c r="C1245" s="255" t="s">
        <v>1246</v>
      </c>
      <c r="D1245" s="255" t="s">
        <v>157</v>
      </c>
      <c r="E1245" s="256" t="s">
        <v>1247</v>
      </c>
      <c r="F1245" s="257" t="s">
        <v>1248</v>
      </c>
      <c r="G1245" s="258" t="s">
        <v>143</v>
      </c>
      <c r="H1245" s="259">
        <v>14.686999999999999</v>
      </c>
      <c r="I1245" s="260"/>
      <c r="J1245" s="261">
        <f>ROUND(I1245*H1245,2)</f>
        <v>0</v>
      </c>
      <c r="K1245" s="257" t="s">
        <v>390</v>
      </c>
      <c r="L1245" s="262"/>
      <c r="M1245" s="263" t="s">
        <v>19</v>
      </c>
      <c r="N1245" s="264" t="s">
        <v>44</v>
      </c>
      <c r="O1245" s="86"/>
      <c r="P1245" s="229">
        <f>O1245*H1245</f>
        <v>0</v>
      </c>
      <c r="Q1245" s="229">
        <v>0.012800000000000001</v>
      </c>
      <c r="R1245" s="229">
        <f>Q1245*H1245</f>
        <v>0.18799360000000001</v>
      </c>
      <c r="S1245" s="229">
        <v>0</v>
      </c>
      <c r="T1245" s="230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31" t="s">
        <v>353</v>
      </c>
      <c r="AT1245" s="231" t="s">
        <v>157</v>
      </c>
      <c r="AU1245" s="231" t="s">
        <v>83</v>
      </c>
      <c r="AY1245" s="19" t="s">
        <v>137</v>
      </c>
      <c r="BE1245" s="232">
        <f>IF(N1245="základní",J1245,0)</f>
        <v>0</v>
      </c>
      <c r="BF1245" s="232">
        <f>IF(N1245="snížená",J1245,0)</f>
        <v>0</v>
      </c>
      <c r="BG1245" s="232">
        <f>IF(N1245="zákl. přenesená",J1245,0)</f>
        <v>0</v>
      </c>
      <c r="BH1245" s="232">
        <f>IF(N1245="sníž. přenesená",J1245,0)</f>
        <v>0</v>
      </c>
      <c r="BI1245" s="232">
        <f>IF(N1245="nulová",J1245,0)</f>
        <v>0</v>
      </c>
      <c r="BJ1245" s="19" t="s">
        <v>81</v>
      </c>
      <c r="BK1245" s="232">
        <f>ROUND(I1245*H1245,2)</f>
        <v>0</v>
      </c>
      <c r="BL1245" s="19" t="s">
        <v>239</v>
      </c>
      <c r="BM1245" s="231" t="s">
        <v>1249</v>
      </c>
    </row>
    <row r="1246" s="13" customFormat="1">
      <c r="A1246" s="13"/>
      <c r="B1246" s="233"/>
      <c r="C1246" s="234"/>
      <c r="D1246" s="235" t="s">
        <v>147</v>
      </c>
      <c r="E1246" s="236" t="s">
        <v>19</v>
      </c>
      <c r="F1246" s="237" t="s">
        <v>148</v>
      </c>
      <c r="G1246" s="234"/>
      <c r="H1246" s="236" t="s">
        <v>19</v>
      </c>
      <c r="I1246" s="238"/>
      <c r="J1246" s="234"/>
      <c r="K1246" s="234"/>
      <c r="L1246" s="239"/>
      <c r="M1246" s="240"/>
      <c r="N1246" s="241"/>
      <c r="O1246" s="241"/>
      <c r="P1246" s="241"/>
      <c r="Q1246" s="241"/>
      <c r="R1246" s="241"/>
      <c r="S1246" s="241"/>
      <c r="T1246" s="242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3" t="s">
        <v>147</v>
      </c>
      <c r="AU1246" s="243" t="s">
        <v>83</v>
      </c>
      <c r="AV1246" s="13" t="s">
        <v>81</v>
      </c>
      <c r="AW1246" s="13" t="s">
        <v>35</v>
      </c>
      <c r="AX1246" s="13" t="s">
        <v>73</v>
      </c>
      <c r="AY1246" s="243" t="s">
        <v>137</v>
      </c>
    </row>
    <row r="1247" s="14" customFormat="1">
      <c r="A1247" s="14"/>
      <c r="B1247" s="244"/>
      <c r="C1247" s="245"/>
      <c r="D1247" s="235" t="s">
        <v>147</v>
      </c>
      <c r="E1247" s="246" t="s">
        <v>19</v>
      </c>
      <c r="F1247" s="247" t="s">
        <v>1093</v>
      </c>
      <c r="G1247" s="245"/>
      <c r="H1247" s="248">
        <v>5.3129999999999997</v>
      </c>
      <c r="I1247" s="249"/>
      <c r="J1247" s="245"/>
      <c r="K1247" s="245"/>
      <c r="L1247" s="250"/>
      <c r="M1247" s="251"/>
      <c r="N1247" s="252"/>
      <c r="O1247" s="252"/>
      <c r="P1247" s="252"/>
      <c r="Q1247" s="252"/>
      <c r="R1247" s="252"/>
      <c r="S1247" s="252"/>
      <c r="T1247" s="253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4" t="s">
        <v>147</v>
      </c>
      <c r="AU1247" s="254" t="s">
        <v>83</v>
      </c>
      <c r="AV1247" s="14" t="s">
        <v>83</v>
      </c>
      <c r="AW1247" s="14" t="s">
        <v>35</v>
      </c>
      <c r="AX1247" s="14" t="s">
        <v>73</v>
      </c>
      <c r="AY1247" s="254" t="s">
        <v>137</v>
      </c>
    </row>
    <row r="1248" s="13" customFormat="1">
      <c r="A1248" s="13"/>
      <c r="B1248" s="233"/>
      <c r="C1248" s="234"/>
      <c r="D1248" s="235" t="s">
        <v>147</v>
      </c>
      <c r="E1248" s="236" t="s">
        <v>19</v>
      </c>
      <c r="F1248" s="237" t="s">
        <v>1094</v>
      </c>
      <c r="G1248" s="234"/>
      <c r="H1248" s="236" t="s">
        <v>19</v>
      </c>
      <c r="I1248" s="238"/>
      <c r="J1248" s="234"/>
      <c r="K1248" s="234"/>
      <c r="L1248" s="239"/>
      <c r="M1248" s="240"/>
      <c r="N1248" s="241"/>
      <c r="O1248" s="241"/>
      <c r="P1248" s="241"/>
      <c r="Q1248" s="241"/>
      <c r="R1248" s="241"/>
      <c r="S1248" s="241"/>
      <c r="T1248" s="242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3" t="s">
        <v>147</v>
      </c>
      <c r="AU1248" s="243" t="s">
        <v>83</v>
      </c>
      <c r="AV1248" s="13" t="s">
        <v>81</v>
      </c>
      <c r="AW1248" s="13" t="s">
        <v>35</v>
      </c>
      <c r="AX1248" s="13" t="s">
        <v>73</v>
      </c>
      <c r="AY1248" s="243" t="s">
        <v>137</v>
      </c>
    </row>
    <row r="1249" s="14" customFormat="1">
      <c r="A1249" s="14"/>
      <c r="B1249" s="244"/>
      <c r="C1249" s="245"/>
      <c r="D1249" s="235" t="s">
        <v>147</v>
      </c>
      <c r="E1249" s="246" t="s">
        <v>19</v>
      </c>
      <c r="F1249" s="247" t="s">
        <v>1245</v>
      </c>
      <c r="G1249" s="245"/>
      <c r="H1249" s="248">
        <v>8.6750000000000007</v>
      </c>
      <c r="I1249" s="249"/>
      <c r="J1249" s="245"/>
      <c r="K1249" s="245"/>
      <c r="L1249" s="250"/>
      <c r="M1249" s="251"/>
      <c r="N1249" s="252"/>
      <c r="O1249" s="252"/>
      <c r="P1249" s="252"/>
      <c r="Q1249" s="252"/>
      <c r="R1249" s="252"/>
      <c r="S1249" s="252"/>
      <c r="T1249" s="25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4" t="s">
        <v>147</v>
      </c>
      <c r="AU1249" s="254" t="s">
        <v>83</v>
      </c>
      <c r="AV1249" s="14" t="s">
        <v>83</v>
      </c>
      <c r="AW1249" s="14" t="s">
        <v>35</v>
      </c>
      <c r="AX1249" s="14" t="s">
        <v>73</v>
      </c>
      <c r="AY1249" s="254" t="s">
        <v>137</v>
      </c>
    </row>
    <row r="1250" s="15" customFormat="1">
      <c r="A1250" s="15"/>
      <c r="B1250" s="265"/>
      <c r="C1250" s="266"/>
      <c r="D1250" s="235" t="s">
        <v>147</v>
      </c>
      <c r="E1250" s="267" t="s">
        <v>19</v>
      </c>
      <c r="F1250" s="268" t="s">
        <v>201</v>
      </c>
      <c r="G1250" s="266"/>
      <c r="H1250" s="269">
        <v>13.988</v>
      </c>
      <c r="I1250" s="270"/>
      <c r="J1250" s="266"/>
      <c r="K1250" s="266"/>
      <c r="L1250" s="271"/>
      <c r="M1250" s="272"/>
      <c r="N1250" s="273"/>
      <c r="O1250" s="273"/>
      <c r="P1250" s="273"/>
      <c r="Q1250" s="273"/>
      <c r="R1250" s="273"/>
      <c r="S1250" s="273"/>
      <c r="T1250" s="274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75" t="s">
        <v>147</v>
      </c>
      <c r="AU1250" s="275" t="s">
        <v>83</v>
      </c>
      <c r="AV1250" s="15" t="s">
        <v>145</v>
      </c>
      <c r="AW1250" s="15" t="s">
        <v>35</v>
      </c>
      <c r="AX1250" s="15" t="s">
        <v>81</v>
      </c>
      <c r="AY1250" s="275" t="s">
        <v>137</v>
      </c>
    </row>
    <row r="1251" s="14" customFormat="1">
      <c r="A1251" s="14"/>
      <c r="B1251" s="244"/>
      <c r="C1251" s="245"/>
      <c r="D1251" s="235" t="s">
        <v>147</v>
      </c>
      <c r="E1251" s="245"/>
      <c r="F1251" s="247" t="s">
        <v>1250</v>
      </c>
      <c r="G1251" s="245"/>
      <c r="H1251" s="248">
        <v>14.686999999999999</v>
      </c>
      <c r="I1251" s="249"/>
      <c r="J1251" s="245"/>
      <c r="K1251" s="245"/>
      <c r="L1251" s="250"/>
      <c r="M1251" s="251"/>
      <c r="N1251" s="252"/>
      <c r="O1251" s="252"/>
      <c r="P1251" s="252"/>
      <c r="Q1251" s="252"/>
      <c r="R1251" s="252"/>
      <c r="S1251" s="252"/>
      <c r="T1251" s="253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4" t="s">
        <v>147</v>
      </c>
      <c r="AU1251" s="254" t="s">
        <v>83</v>
      </c>
      <c r="AV1251" s="14" t="s">
        <v>83</v>
      </c>
      <c r="AW1251" s="14" t="s">
        <v>4</v>
      </c>
      <c r="AX1251" s="14" t="s">
        <v>81</v>
      </c>
      <c r="AY1251" s="254" t="s">
        <v>137</v>
      </c>
    </row>
    <row r="1252" s="2" customFormat="1" ht="21.75" customHeight="1">
      <c r="A1252" s="40"/>
      <c r="B1252" s="41"/>
      <c r="C1252" s="220" t="s">
        <v>1251</v>
      </c>
      <c r="D1252" s="220" t="s">
        <v>140</v>
      </c>
      <c r="E1252" s="221" t="s">
        <v>1252</v>
      </c>
      <c r="F1252" s="222" t="s">
        <v>1253</v>
      </c>
      <c r="G1252" s="223" t="s">
        <v>143</v>
      </c>
      <c r="H1252" s="224">
        <v>13.988</v>
      </c>
      <c r="I1252" s="225"/>
      <c r="J1252" s="226">
        <f>ROUND(I1252*H1252,2)</f>
        <v>0</v>
      </c>
      <c r="K1252" s="222" t="s">
        <v>144</v>
      </c>
      <c r="L1252" s="46"/>
      <c r="M1252" s="227" t="s">
        <v>19</v>
      </c>
      <c r="N1252" s="228" t="s">
        <v>44</v>
      </c>
      <c r="O1252" s="86"/>
      <c r="P1252" s="229">
        <f>O1252*H1252</f>
        <v>0</v>
      </c>
      <c r="Q1252" s="229">
        <v>0.00020000000000000001</v>
      </c>
      <c r="R1252" s="229">
        <f>Q1252*H1252</f>
        <v>0.0027975999999999999</v>
      </c>
      <c r="S1252" s="229">
        <v>0</v>
      </c>
      <c r="T1252" s="230">
        <f>S1252*H1252</f>
        <v>0</v>
      </c>
      <c r="U1252" s="40"/>
      <c r="V1252" s="40"/>
      <c r="W1252" s="40"/>
      <c r="X1252" s="40"/>
      <c r="Y1252" s="40"/>
      <c r="Z1252" s="40"/>
      <c r="AA1252" s="40"/>
      <c r="AB1252" s="40"/>
      <c r="AC1252" s="40"/>
      <c r="AD1252" s="40"/>
      <c r="AE1252" s="40"/>
      <c r="AR1252" s="231" t="s">
        <v>239</v>
      </c>
      <c r="AT1252" s="231" t="s">
        <v>140</v>
      </c>
      <c r="AU1252" s="231" t="s">
        <v>83</v>
      </c>
      <c r="AY1252" s="19" t="s">
        <v>137</v>
      </c>
      <c r="BE1252" s="232">
        <f>IF(N1252="základní",J1252,0)</f>
        <v>0</v>
      </c>
      <c r="BF1252" s="232">
        <f>IF(N1252="snížená",J1252,0)</f>
        <v>0</v>
      </c>
      <c r="BG1252" s="232">
        <f>IF(N1252="zákl. přenesená",J1252,0)</f>
        <v>0</v>
      </c>
      <c r="BH1252" s="232">
        <f>IF(N1252="sníž. přenesená",J1252,0)</f>
        <v>0</v>
      </c>
      <c r="BI1252" s="232">
        <f>IF(N1252="nulová",J1252,0)</f>
        <v>0</v>
      </c>
      <c r="BJ1252" s="19" t="s">
        <v>81</v>
      </c>
      <c r="BK1252" s="232">
        <f>ROUND(I1252*H1252,2)</f>
        <v>0</v>
      </c>
      <c r="BL1252" s="19" t="s">
        <v>239</v>
      </c>
      <c r="BM1252" s="231" t="s">
        <v>1254</v>
      </c>
    </row>
    <row r="1253" s="13" customFormat="1">
      <c r="A1253" s="13"/>
      <c r="B1253" s="233"/>
      <c r="C1253" s="234"/>
      <c r="D1253" s="235" t="s">
        <v>147</v>
      </c>
      <c r="E1253" s="236" t="s">
        <v>19</v>
      </c>
      <c r="F1253" s="237" t="s">
        <v>148</v>
      </c>
      <c r="G1253" s="234"/>
      <c r="H1253" s="236" t="s">
        <v>19</v>
      </c>
      <c r="I1253" s="238"/>
      <c r="J1253" s="234"/>
      <c r="K1253" s="234"/>
      <c r="L1253" s="239"/>
      <c r="M1253" s="240"/>
      <c r="N1253" s="241"/>
      <c r="O1253" s="241"/>
      <c r="P1253" s="241"/>
      <c r="Q1253" s="241"/>
      <c r="R1253" s="241"/>
      <c r="S1253" s="241"/>
      <c r="T1253" s="242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3" t="s">
        <v>147</v>
      </c>
      <c r="AU1253" s="243" t="s">
        <v>83</v>
      </c>
      <c r="AV1253" s="13" t="s">
        <v>81</v>
      </c>
      <c r="AW1253" s="13" t="s">
        <v>35</v>
      </c>
      <c r="AX1253" s="13" t="s">
        <v>73</v>
      </c>
      <c r="AY1253" s="243" t="s">
        <v>137</v>
      </c>
    </row>
    <row r="1254" s="14" customFormat="1">
      <c r="A1254" s="14"/>
      <c r="B1254" s="244"/>
      <c r="C1254" s="245"/>
      <c r="D1254" s="235" t="s">
        <v>147</v>
      </c>
      <c r="E1254" s="246" t="s">
        <v>19</v>
      </c>
      <c r="F1254" s="247" t="s">
        <v>1093</v>
      </c>
      <c r="G1254" s="245"/>
      <c r="H1254" s="248">
        <v>5.3129999999999997</v>
      </c>
      <c r="I1254" s="249"/>
      <c r="J1254" s="245"/>
      <c r="K1254" s="245"/>
      <c r="L1254" s="250"/>
      <c r="M1254" s="251"/>
      <c r="N1254" s="252"/>
      <c r="O1254" s="252"/>
      <c r="P1254" s="252"/>
      <c r="Q1254" s="252"/>
      <c r="R1254" s="252"/>
      <c r="S1254" s="252"/>
      <c r="T1254" s="253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4" t="s">
        <v>147</v>
      </c>
      <c r="AU1254" s="254" t="s">
        <v>83</v>
      </c>
      <c r="AV1254" s="14" t="s">
        <v>83</v>
      </c>
      <c r="AW1254" s="14" t="s">
        <v>35</v>
      </c>
      <c r="AX1254" s="14" t="s">
        <v>73</v>
      </c>
      <c r="AY1254" s="254" t="s">
        <v>137</v>
      </c>
    </row>
    <row r="1255" s="13" customFormat="1">
      <c r="A1255" s="13"/>
      <c r="B1255" s="233"/>
      <c r="C1255" s="234"/>
      <c r="D1255" s="235" t="s">
        <v>147</v>
      </c>
      <c r="E1255" s="236" t="s">
        <v>19</v>
      </c>
      <c r="F1255" s="237" t="s">
        <v>1094</v>
      </c>
      <c r="G1255" s="234"/>
      <c r="H1255" s="236" t="s">
        <v>19</v>
      </c>
      <c r="I1255" s="238"/>
      <c r="J1255" s="234"/>
      <c r="K1255" s="234"/>
      <c r="L1255" s="239"/>
      <c r="M1255" s="240"/>
      <c r="N1255" s="241"/>
      <c r="O1255" s="241"/>
      <c r="P1255" s="241"/>
      <c r="Q1255" s="241"/>
      <c r="R1255" s="241"/>
      <c r="S1255" s="241"/>
      <c r="T1255" s="242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3" t="s">
        <v>147</v>
      </c>
      <c r="AU1255" s="243" t="s">
        <v>83</v>
      </c>
      <c r="AV1255" s="13" t="s">
        <v>81</v>
      </c>
      <c r="AW1255" s="13" t="s">
        <v>35</v>
      </c>
      <c r="AX1255" s="13" t="s">
        <v>73</v>
      </c>
      <c r="AY1255" s="243" t="s">
        <v>137</v>
      </c>
    </row>
    <row r="1256" s="14" customFormat="1">
      <c r="A1256" s="14"/>
      <c r="B1256" s="244"/>
      <c r="C1256" s="245"/>
      <c r="D1256" s="235" t="s">
        <v>147</v>
      </c>
      <c r="E1256" s="246" t="s">
        <v>19</v>
      </c>
      <c r="F1256" s="247" t="s">
        <v>1245</v>
      </c>
      <c r="G1256" s="245"/>
      <c r="H1256" s="248">
        <v>8.6750000000000007</v>
      </c>
      <c r="I1256" s="249"/>
      <c r="J1256" s="245"/>
      <c r="K1256" s="245"/>
      <c r="L1256" s="250"/>
      <c r="M1256" s="251"/>
      <c r="N1256" s="252"/>
      <c r="O1256" s="252"/>
      <c r="P1256" s="252"/>
      <c r="Q1256" s="252"/>
      <c r="R1256" s="252"/>
      <c r="S1256" s="252"/>
      <c r="T1256" s="253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4" t="s">
        <v>147</v>
      </c>
      <c r="AU1256" s="254" t="s">
        <v>83</v>
      </c>
      <c r="AV1256" s="14" t="s">
        <v>83</v>
      </c>
      <c r="AW1256" s="14" t="s">
        <v>35</v>
      </c>
      <c r="AX1256" s="14" t="s">
        <v>73</v>
      </c>
      <c r="AY1256" s="254" t="s">
        <v>137</v>
      </c>
    </row>
    <row r="1257" s="15" customFormat="1">
      <c r="A1257" s="15"/>
      <c r="B1257" s="265"/>
      <c r="C1257" s="266"/>
      <c r="D1257" s="235" t="s">
        <v>147</v>
      </c>
      <c r="E1257" s="267" t="s">
        <v>19</v>
      </c>
      <c r="F1257" s="268" t="s">
        <v>201</v>
      </c>
      <c r="G1257" s="266"/>
      <c r="H1257" s="269">
        <v>13.988</v>
      </c>
      <c r="I1257" s="270"/>
      <c r="J1257" s="266"/>
      <c r="K1257" s="266"/>
      <c r="L1257" s="271"/>
      <c r="M1257" s="272"/>
      <c r="N1257" s="273"/>
      <c r="O1257" s="273"/>
      <c r="P1257" s="273"/>
      <c r="Q1257" s="273"/>
      <c r="R1257" s="273"/>
      <c r="S1257" s="273"/>
      <c r="T1257" s="274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5" t="s">
        <v>147</v>
      </c>
      <c r="AU1257" s="275" t="s">
        <v>83</v>
      </c>
      <c r="AV1257" s="15" t="s">
        <v>145</v>
      </c>
      <c r="AW1257" s="15" t="s">
        <v>35</v>
      </c>
      <c r="AX1257" s="15" t="s">
        <v>81</v>
      </c>
      <c r="AY1257" s="275" t="s">
        <v>137</v>
      </c>
    </row>
    <row r="1258" s="2" customFormat="1" ht="33" customHeight="1">
      <c r="A1258" s="40"/>
      <c r="B1258" s="41"/>
      <c r="C1258" s="220" t="s">
        <v>1255</v>
      </c>
      <c r="D1258" s="220" t="s">
        <v>140</v>
      </c>
      <c r="E1258" s="221" t="s">
        <v>1256</v>
      </c>
      <c r="F1258" s="222" t="s">
        <v>1257</v>
      </c>
      <c r="G1258" s="223" t="s">
        <v>997</v>
      </c>
      <c r="H1258" s="287"/>
      <c r="I1258" s="225"/>
      <c r="J1258" s="226">
        <f>ROUND(I1258*H1258,2)</f>
        <v>0</v>
      </c>
      <c r="K1258" s="222" t="s">
        <v>144</v>
      </c>
      <c r="L1258" s="46"/>
      <c r="M1258" s="227" t="s">
        <v>19</v>
      </c>
      <c r="N1258" s="228" t="s">
        <v>44</v>
      </c>
      <c r="O1258" s="86"/>
      <c r="P1258" s="229">
        <f>O1258*H1258</f>
        <v>0</v>
      </c>
      <c r="Q1258" s="229">
        <v>0</v>
      </c>
      <c r="R1258" s="229">
        <f>Q1258*H1258</f>
        <v>0</v>
      </c>
      <c r="S1258" s="229">
        <v>0</v>
      </c>
      <c r="T1258" s="230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31" t="s">
        <v>239</v>
      </c>
      <c r="AT1258" s="231" t="s">
        <v>140</v>
      </c>
      <c r="AU1258" s="231" t="s">
        <v>83</v>
      </c>
      <c r="AY1258" s="19" t="s">
        <v>137</v>
      </c>
      <c r="BE1258" s="232">
        <f>IF(N1258="základní",J1258,0)</f>
        <v>0</v>
      </c>
      <c r="BF1258" s="232">
        <f>IF(N1258="snížená",J1258,0)</f>
        <v>0</v>
      </c>
      <c r="BG1258" s="232">
        <f>IF(N1258="zákl. přenesená",J1258,0)</f>
        <v>0</v>
      </c>
      <c r="BH1258" s="232">
        <f>IF(N1258="sníž. přenesená",J1258,0)</f>
        <v>0</v>
      </c>
      <c r="BI1258" s="232">
        <f>IF(N1258="nulová",J1258,0)</f>
        <v>0</v>
      </c>
      <c r="BJ1258" s="19" t="s">
        <v>81</v>
      </c>
      <c r="BK1258" s="232">
        <f>ROUND(I1258*H1258,2)</f>
        <v>0</v>
      </c>
      <c r="BL1258" s="19" t="s">
        <v>239</v>
      </c>
      <c r="BM1258" s="231" t="s">
        <v>1258</v>
      </c>
    </row>
    <row r="1259" s="12" customFormat="1" ht="22.8" customHeight="1">
      <c r="A1259" s="12"/>
      <c r="B1259" s="204"/>
      <c r="C1259" s="205"/>
      <c r="D1259" s="206" t="s">
        <v>72</v>
      </c>
      <c r="E1259" s="218" t="s">
        <v>1259</v>
      </c>
      <c r="F1259" s="218" t="s">
        <v>1260</v>
      </c>
      <c r="G1259" s="205"/>
      <c r="H1259" s="205"/>
      <c r="I1259" s="208"/>
      <c r="J1259" s="219">
        <f>BK1259</f>
        <v>0</v>
      </c>
      <c r="K1259" s="205"/>
      <c r="L1259" s="210"/>
      <c r="M1259" s="211"/>
      <c r="N1259" s="212"/>
      <c r="O1259" s="212"/>
      <c r="P1259" s="213">
        <f>SUM(P1260:P1277)</f>
        <v>0</v>
      </c>
      <c r="Q1259" s="212"/>
      <c r="R1259" s="213">
        <f>SUM(R1260:R1277)</f>
        <v>0.53382979999999991</v>
      </c>
      <c r="S1259" s="212"/>
      <c r="T1259" s="214">
        <f>SUM(T1260:T1277)</f>
        <v>0</v>
      </c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R1259" s="215" t="s">
        <v>83</v>
      </c>
      <c r="AT1259" s="216" t="s">
        <v>72</v>
      </c>
      <c r="AU1259" s="216" t="s">
        <v>81</v>
      </c>
      <c r="AY1259" s="215" t="s">
        <v>137</v>
      </c>
      <c r="BK1259" s="217">
        <f>SUM(BK1260:BK1277)</f>
        <v>0</v>
      </c>
    </row>
    <row r="1260" s="2" customFormat="1" ht="78" customHeight="1">
      <c r="A1260" s="40"/>
      <c r="B1260" s="41"/>
      <c r="C1260" s="220" t="s">
        <v>1261</v>
      </c>
      <c r="D1260" s="220" t="s">
        <v>140</v>
      </c>
      <c r="E1260" s="221" t="s">
        <v>1262</v>
      </c>
      <c r="F1260" s="222" t="s">
        <v>1263</v>
      </c>
      <c r="G1260" s="223" t="s">
        <v>143</v>
      </c>
      <c r="H1260" s="224">
        <v>6.5</v>
      </c>
      <c r="I1260" s="225"/>
      <c r="J1260" s="226">
        <f>ROUND(I1260*H1260,2)</f>
        <v>0</v>
      </c>
      <c r="K1260" s="222" t="s">
        <v>390</v>
      </c>
      <c r="L1260" s="46"/>
      <c r="M1260" s="227" t="s">
        <v>19</v>
      </c>
      <c r="N1260" s="228" t="s">
        <v>44</v>
      </c>
      <c r="O1260" s="86"/>
      <c r="P1260" s="229">
        <f>O1260*H1260</f>
        <v>0</v>
      </c>
      <c r="Q1260" s="229">
        <v>0.01847</v>
      </c>
      <c r="R1260" s="229">
        <f>Q1260*H1260</f>
        <v>0.120055</v>
      </c>
      <c r="S1260" s="229">
        <v>0</v>
      </c>
      <c r="T1260" s="230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31" t="s">
        <v>239</v>
      </c>
      <c r="AT1260" s="231" t="s">
        <v>140</v>
      </c>
      <c r="AU1260" s="231" t="s">
        <v>83</v>
      </c>
      <c r="AY1260" s="19" t="s">
        <v>137</v>
      </c>
      <c r="BE1260" s="232">
        <f>IF(N1260="základní",J1260,0)</f>
        <v>0</v>
      </c>
      <c r="BF1260" s="232">
        <f>IF(N1260="snížená",J1260,0)</f>
        <v>0</v>
      </c>
      <c r="BG1260" s="232">
        <f>IF(N1260="zákl. přenesená",J1260,0)</f>
        <v>0</v>
      </c>
      <c r="BH1260" s="232">
        <f>IF(N1260="sníž. přenesená",J1260,0)</f>
        <v>0</v>
      </c>
      <c r="BI1260" s="232">
        <f>IF(N1260="nulová",J1260,0)</f>
        <v>0</v>
      </c>
      <c r="BJ1260" s="19" t="s">
        <v>81</v>
      </c>
      <c r="BK1260" s="232">
        <f>ROUND(I1260*H1260,2)</f>
        <v>0</v>
      </c>
      <c r="BL1260" s="19" t="s">
        <v>239</v>
      </c>
      <c r="BM1260" s="231" t="s">
        <v>1264</v>
      </c>
    </row>
    <row r="1261" s="13" customFormat="1">
      <c r="A1261" s="13"/>
      <c r="B1261" s="233"/>
      <c r="C1261" s="234"/>
      <c r="D1261" s="235" t="s">
        <v>147</v>
      </c>
      <c r="E1261" s="236" t="s">
        <v>19</v>
      </c>
      <c r="F1261" s="237" t="s">
        <v>194</v>
      </c>
      <c r="G1261" s="234"/>
      <c r="H1261" s="236" t="s">
        <v>19</v>
      </c>
      <c r="I1261" s="238"/>
      <c r="J1261" s="234"/>
      <c r="K1261" s="234"/>
      <c r="L1261" s="239"/>
      <c r="M1261" s="240"/>
      <c r="N1261" s="241"/>
      <c r="O1261" s="241"/>
      <c r="P1261" s="241"/>
      <c r="Q1261" s="241"/>
      <c r="R1261" s="241"/>
      <c r="S1261" s="241"/>
      <c r="T1261" s="242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3" t="s">
        <v>147</v>
      </c>
      <c r="AU1261" s="243" t="s">
        <v>83</v>
      </c>
      <c r="AV1261" s="13" t="s">
        <v>81</v>
      </c>
      <c r="AW1261" s="13" t="s">
        <v>35</v>
      </c>
      <c r="AX1261" s="13" t="s">
        <v>73</v>
      </c>
      <c r="AY1261" s="243" t="s">
        <v>137</v>
      </c>
    </row>
    <row r="1262" s="14" customFormat="1">
      <c r="A1262" s="14"/>
      <c r="B1262" s="244"/>
      <c r="C1262" s="245"/>
      <c r="D1262" s="235" t="s">
        <v>147</v>
      </c>
      <c r="E1262" s="246" t="s">
        <v>19</v>
      </c>
      <c r="F1262" s="247" t="s">
        <v>1265</v>
      </c>
      <c r="G1262" s="245"/>
      <c r="H1262" s="248">
        <v>5.4000000000000004</v>
      </c>
      <c r="I1262" s="249"/>
      <c r="J1262" s="245"/>
      <c r="K1262" s="245"/>
      <c r="L1262" s="250"/>
      <c r="M1262" s="251"/>
      <c r="N1262" s="252"/>
      <c r="O1262" s="252"/>
      <c r="P1262" s="252"/>
      <c r="Q1262" s="252"/>
      <c r="R1262" s="252"/>
      <c r="S1262" s="252"/>
      <c r="T1262" s="253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4" t="s">
        <v>147</v>
      </c>
      <c r="AU1262" s="254" t="s">
        <v>83</v>
      </c>
      <c r="AV1262" s="14" t="s">
        <v>83</v>
      </c>
      <c r="AW1262" s="14" t="s">
        <v>35</v>
      </c>
      <c r="AX1262" s="14" t="s">
        <v>73</v>
      </c>
      <c r="AY1262" s="254" t="s">
        <v>137</v>
      </c>
    </row>
    <row r="1263" s="14" customFormat="1">
      <c r="A1263" s="14"/>
      <c r="B1263" s="244"/>
      <c r="C1263" s="245"/>
      <c r="D1263" s="235" t="s">
        <v>147</v>
      </c>
      <c r="E1263" s="246" t="s">
        <v>19</v>
      </c>
      <c r="F1263" s="247" t="s">
        <v>1266</v>
      </c>
      <c r="G1263" s="245"/>
      <c r="H1263" s="248">
        <v>1.1000000000000001</v>
      </c>
      <c r="I1263" s="249"/>
      <c r="J1263" s="245"/>
      <c r="K1263" s="245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4" t="s">
        <v>147</v>
      </c>
      <c r="AU1263" s="254" t="s">
        <v>83</v>
      </c>
      <c r="AV1263" s="14" t="s">
        <v>83</v>
      </c>
      <c r="AW1263" s="14" t="s">
        <v>35</v>
      </c>
      <c r="AX1263" s="14" t="s">
        <v>73</v>
      </c>
      <c r="AY1263" s="254" t="s">
        <v>137</v>
      </c>
    </row>
    <row r="1264" s="15" customFormat="1">
      <c r="A1264" s="15"/>
      <c r="B1264" s="265"/>
      <c r="C1264" s="266"/>
      <c r="D1264" s="235" t="s">
        <v>147</v>
      </c>
      <c r="E1264" s="267" t="s">
        <v>19</v>
      </c>
      <c r="F1264" s="268" t="s">
        <v>201</v>
      </c>
      <c r="G1264" s="266"/>
      <c r="H1264" s="269">
        <v>6.5</v>
      </c>
      <c r="I1264" s="270"/>
      <c r="J1264" s="266"/>
      <c r="K1264" s="266"/>
      <c r="L1264" s="271"/>
      <c r="M1264" s="272"/>
      <c r="N1264" s="273"/>
      <c r="O1264" s="273"/>
      <c r="P1264" s="273"/>
      <c r="Q1264" s="273"/>
      <c r="R1264" s="273"/>
      <c r="S1264" s="273"/>
      <c r="T1264" s="274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75" t="s">
        <v>147</v>
      </c>
      <c r="AU1264" s="275" t="s">
        <v>83</v>
      </c>
      <c r="AV1264" s="15" t="s">
        <v>145</v>
      </c>
      <c r="AW1264" s="15" t="s">
        <v>35</v>
      </c>
      <c r="AX1264" s="15" t="s">
        <v>81</v>
      </c>
      <c r="AY1264" s="275" t="s">
        <v>137</v>
      </c>
    </row>
    <row r="1265" s="2" customFormat="1" ht="44.25" customHeight="1">
      <c r="A1265" s="40"/>
      <c r="B1265" s="41"/>
      <c r="C1265" s="220" t="s">
        <v>1267</v>
      </c>
      <c r="D1265" s="220" t="s">
        <v>140</v>
      </c>
      <c r="E1265" s="221" t="s">
        <v>1268</v>
      </c>
      <c r="F1265" s="222" t="s">
        <v>1269</v>
      </c>
      <c r="G1265" s="223" t="s">
        <v>143</v>
      </c>
      <c r="H1265" s="224">
        <v>5.8799999999999999</v>
      </c>
      <c r="I1265" s="225"/>
      <c r="J1265" s="226">
        <f>ROUND(I1265*H1265,2)</f>
        <v>0</v>
      </c>
      <c r="K1265" s="222" t="s">
        <v>144</v>
      </c>
      <c r="L1265" s="46"/>
      <c r="M1265" s="227" t="s">
        <v>19</v>
      </c>
      <c r="N1265" s="228" t="s">
        <v>44</v>
      </c>
      <c r="O1265" s="86"/>
      <c r="P1265" s="229">
        <f>O1265*H1265</f>
        <v>0</v>
      </c>
      <c r="Q1265" s="229">
        <v>0.069559999999999997</v>
      </c>
      <c r="R1265" s="229">
        <f>Q1265*H1265</f>
        <v>0.40901279999999995</v>
      </c>
      <c r="S1265" s="229">
        <v>0</v>
      </c>
      <c r="T1265" s="230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31" t="s">
        <v>239</v>
      </c>
      <c r="AT1265" s="231" t="s">
        <v>140</v>
      </c>
      <c r="AU1265" s="231" t="s">
        <v>83</v>
      </c>
      <c r="AY1265" s="19" t="s">
        <v>137</v>
      </c>
      <c r="BE1265" s="232">
        <f>IF(N1265="základní",J1265,0)</f>
        <v>0</v>
      </c>
      <c r="BF1265" s="232">
        <f>IF(N1265="snížená",J1265,0)</f>
        <v>0</v>
      </c>
      <c r="BG1265" s="232">
        <f>IF(N1265="zákl. přenesená",J1265,0)</f>
        <v>0</v>
      </c>
      <c r="BH1265" s="232">
        <f>IF(N1265="sníž. přenesená",J1265,0)</f>
        <v>0</v>
      </c>
      <c r="BI1265" s="232">
        <f>IF(N1265="nulová",J1265,0)</f>
        <v>0</v>
      </c>
      <c r="BJ1265" s="19" t="s">
        <v>81</v>
      </c>
      <c r="BK1265" s="232">
        <f>ROUND(I1265*H1265,2)</f>
        <v>0</v>
      </c>
      <c r="BL1265" s="19" t="s">
        <v>239</v>
      </c>
      <c r="BM1265" s="231" t="s">
        <v>1270</v>
      </c>
    </row>
    <row r="1266" s="13" customFormat="1">
      <c r="A1266" s="13"/>
      <c r="B1266" s="233"/>
      <c r="C1266" s="234"/>
      <c r="D1266" s="235" t="s">
        <v>147</v>
      </c>
      <c r="E1266" s="236" t="s">
        <v>19</v>
      </c>
      <c r="F1266" s="237" t="s">
        <v>172</v>
      </c>
      <c r="G1266" s="234"/>
      <c r="H1266" s="236" t="s">
        <v>19</v>
      </c>
      <c r="I1266" s="238"/>
      <c r="J1266" s="234"/>
      <c r="K1266" s="234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147</v>
      </c>
      <c r="AU1266" s="243" t="s">
        <v>83</v>
      </c>
      <c r="AV1266" s="13" t="s">
        <v>81</v>
      </c>
      <c r="AW1266" s="13" t="s">
        <v>35</v>
      </c>
      <c r="AX1266" s="13" t="s">
        <v>73</v>
      </c>
      <c r="AY1266" s="243" t="s">
        <v>137</v>
      </c>
    </row>
    <row r="1267" s="13" customFormat="1">
      <c r="A1267" s="13"/>
      <c r="B1267" s="233"/>
      <c r="C1267" s="234"/>
      <c r="D1267" s="235" t="s">
        <v>147</v>
      </c>
      <c r="E1267" s="236" t="s">
        <v>19</v>
      </c>
      <c r="F1267" s="237" t="s">
        <v>1271</v>
      </c>
      <c r="G1267" s="234"/>
      <c r="H1267" s="236" t="s">
        <v>19</v>
      </c>
      <c r="I1267" s="238"/>
      <c r="J1267" s="234"/>
      <c r="K1267" s="234"/>
      <c r="L1267" s="239"/>
      <c r="M1267" s="240"/>
      <c r="N1267" s="241"/>
      <c r="O1267" s="241"/>
      <c r="P1267" s="241"/>
      <c r="Q1267" s="241"/>
      <c r="R1267" s="241"/>
      <c r="S1267" s="241"/>
      <c r="T1267" s="242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3" t="s">
        <v>147</v>
      </c>
      <c r="AU1267" s="243" t="s">
        <v>83</v>
      </c>
      <c r="AV1267" s="13" t="s">
        <v>81</v>
      </c>
      <c r="AW1267" s="13" t="s">
        <v>35</v>
      </c>
      <c r="AX1267" s="13" t="s">
        <v>73</v>
      </c>
      <c r="AY1267" s="243" t="s">
        <v>137</v>
      </c>
    </row>
    <row r="1268" s="14" customFormat="1">
      <c r="A1268" s="14"/>
      <c r="B1268" s="244"/>
      <c r="C1268" s="245"/>
      <c r="D1268" s="235" t="s">
        <v>147</v>
      </c>
      <c r="E1268" s="246" t="s">
        <v>19</v>
      </c>
      <c r="F1268" s="247" t="s">
        <v>426</v>
      </c>
      <c r="G1268" s="245"/>
      <c r="H1268" s="248">
        <v>5.8799999999999999</v>
      </c>
      <c r="I1268" s="249"/>
      <c r="J1268" s="245"/>
      <c r="K1268" s="245"/>
      <c r="L1268" s="250"/>
      <c r="M1268" s="251"/>
      <c r="N1268" s="252"/>
      <c r="O1268" s="252"/>
      <c r="P1268" s="252"/>
      <c r="Q1268" s="252"/>
      <c r="R1268" s="252"/>
      <c r="S1268" s="252"/>
      <c r="T1268" s="253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4" t="s">
        <v>147</v>
      </c>
      <c r="AU1268" s="254" t="s">
        <v>83</v>
      </c>
      <c r="AV1268" s="14" t="s">
        <v>83</v>
      </c>
      <c r="AW1268" s="14" t="s">
        <v>35</v>
      </c>
      <c r="AX1268" s="14" t="s">
        <v>81</v>
      </c>
      <c r="AY1268" s="254" t="s">
        <v>137</v>
      </c>
    </row>
    <row r="1269" s="2" customFormat="1" ht="44.25" customHeight="1">
      <c r="A1269" s="40"/>
      <c r="B1269" s="41"/>
      <c r="C1269" s="220" t="s">
        <v>1272</v>
      </c>
      <c r="D1269" s="220" t="s">
        <v>140</v>
      </c>
      <c r="E1269" s="221" t="s">
        <v>1273</v>
      </c>
      <c r="F1269" s="222" t="s">
        <v>1274</v>
      </c>
      <c r="G1269" s="223" t="s">
        <v>212</v>
      </c>
      <c r="H1269" s="224">
        <v>9.6999999999999993</v>
      </c>
      <c r="I1269" s="225"/>
      <c r="J1269" s="226">
        <f>ROUND(I1269*H1269,2)</f>
        <v>0</v>
      </c>
      <c r="K1269" s="222" t="s">
        <v>390</v>
      </c>
      <c r="L1269" s="46"/>
      <c r="M1269" s="227" t="s">
        <v>19</v>
      </c>
      <c r="N1269" s="228" t="s">
        <v>44</v>
      </c>
      <c r="O1269" s="86"/>
      <c r="P1269" s="229">
        <f>O1269*H1269</f>
        <v>0</v>
      </c>
      <c r="Q1269" s="229">
        <v>0.00022000000000000001</v>
      </c>
      <c r="R1269" s="229">
        <f>Q1269*H1269</f>
        <v>0.002134</v>
      </c>
      <c r="S1269" s="229">
        <v>0</v>
      </c>
      <c r="T1269" s="230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31" t="s">
        <v>239</v>
      </c>
      <c r="AT1269" s="231" t="s">
        <v>140</v>
      </c>
      <c r="AU1269" s="231" t="s">
        <v>83</v>
      </c>
      <c r="AY1269" s="19" t="s">
        <v>137</v>
      </c>
      <c r="BE1269" s="232">
        <f>IF(N1269="základní",J1269,0)</f>
        <v>0</v>
      </c>
      <c r="BF1269" s="232">
        <f>IF(N1269="snížená",J1269,0)</f>
        <v>0</v>
      </c>
      <c r="BG1269" s="232">
        <f>IF(N1269="zákl. přenesená",J1269,0)</f>
        <v>0</v>
      </c>
      <c r="BH1269" s="232">
        <f>IF(N1269="sníž. přenesená",J1269,0)</f>
        <v>0</v>
      </c>
      <c r="BI1269" s="232">
        <f>IF(N1269="nulová",J1269,0)</f>
        <v>0</v>
      </c>
      <c r="BJ1269" s="19" t="s">
        <v>81</v>
      </c>
      <c r="BK1269" s="232">
        <f>ROUND(I1269*H1269,2)</f>
        <v>0</v>
      </c>
      <c r="BL1269" s="19" t="s">
        <v>239</v>
      </c>
      <c r="BM1269" s="231" t="s">
        <v>1275</v>
      </c>
    </row>
    <row r="1270" s="13" customFormat="1">
      <c r="A1270" s="13"/>
      <c r="B1270" s="233"/>
      <c r="C1270" s="234"/>
      <c r="D1270" s="235" t="s">
        <v>147</v>
      </c>
      <c r="E1270" s="236" t="s">
        <v>19</v>
      </c>
      <c r="F1270" s="237" t="s">
        <v>172</v>
      </c>
      <c r="G1270" s="234"/>
      <c r="H1270" s="236" t="s">
        <v>19</v>
      </c>
      <c r="I1270" s="238"/>
      <c r="J1270" s="234"/>
      <c r="K1270" s="234"/>
      <c r="L1270" s="239"/>
      <c r="M1270" s="240"/>
      <c r="N1270" s="241"/>
      <c r="O1270" s="241"/>
      <c r="P1270" s="241"/>
      <c r="Q1270" s="241"/>
      <c r="R1270" s="241"/>
      <c r="S1270" s="241"/>
      <c r="T1270" s="242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3" t="s">
        <v>147</v>
      </c>
      <c r="AU1270" s="243" t="s">
        <v>83</v>
      </c>
      <c r="AV1270" s="13" t="s">
        <v>81</v>
      </c>
      <c r="AW1270" s="13" t="s">
        <v>35</v>
      </c>
      <c r="AX1270" s="13" t="s">
        <v>73</v>
      </c>
      <c r="AY1270" s="243" t="s">
        <v>137</v>
      </c>
    </row>
    <row r="1271" s="13" customFormat="1">
      <c r="A1271" s="13"/>
      <c r="B1271" s="233"/>
      <c r="C1271" s="234"/>
      <c r="D1271" s="235" t="s">
        <v>147</v>
      </c>
      <c r="E1271" s="236" t="s">
        <v>19</v>
      </c>
      <c r="F1271" s="237" t="s">
        <v>1271</v>
      </c>
      <c r="G1271" s="234"/>
      <c r="H1271" s="236" t="s">
        <v>19</v>
      </c>
      <c r="I1271" s="238"/>
      <c r="J1271" s="234"/>
      <c r="K1271" s="234"/>
      <c r="L1271" s="239"/>
      <c r="M1271" s="240"/>
      <c r="N1271" s="241"/>
      <c r="O1271" s="241"/>
      <c r="P1271" s="241"/>
      <c r="Q1271" s="241"/>
      <c r="R1271" s="241"/>
      <c r="S1271" s="241"/>
      <c r="T1271" s="242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3" t="s">
        <v>147</v>
      </c>
      <c r="AU1271" s="243" t="s">
        <v>83</v>
      </c>
      <c r="AV1271" s="13" t="s">
        <v>81</v>
      </c>
      <c r="AW1271" s="13" t="s">
        <v>35</v>
      </c>
      <c r="AX1271" s="13" t="s">
        <v>73</v>
      </c>
      <c r="AY1271" s="243" t="s">
        <v>137</v>
      </c>
    </row>
    <row r="1272" s="14" customFormat="1">
      <c r="A1272" s="14"/>
      <c r="B1272" s="244"/>
      <c r="C1272" s="245"/>
      <c r="D1272" s="235" t="s">
        <v>147</v>
      </c>
      <c r="E1272" s="246" t="s">
        <v>19</v>
      </c>
      <c r="F1272" s="247" t="s">
        <v>1276</v>
      </c>
      <c r="G1272" s="245"/>
      <c r="H1272" s="248">
        <v>9.6999999999999993</v>
      </c>
      <c r="I1272" s="249"/>
      <c r="J1272" s="245"/>
      <c r="K1272" s="245"/>
      <c r="L1272" s="250"/>
      <c r="M1272" s="251"/>
      <c r="N1272" s="252"/>
      <c r="O1272" s="252"/>
      <c r="P1272" s="252"/>
      <c r="Q1272" s="252"/>
      <c r="R1272" s="252"/>
      <c r="S1272" s="252"/>
      <c r="T1272" s="253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4" t="s">
        <v>147</v>
      </c>
      <c r="AU1272" s="254" t="s">
        <v>83</v>
      </c>
      <c r="AV1272" s="14" t="s">
        <v>83</v>
      </c>
      <c r="AW1272" s="14" t="s">
        <v>35</v>
      </c>
      <c r="AX1272" s="14" t="s">
        <v>81</v>
      </c>
      <c r="AY1272" s="254" t="s">
        <v>137</v>
      </c>
    </row>
    <row r="1273" s="2" customFormat="1" ht="33" customHeight="1">
      <c r="A1273" s="40"/>
      <c r="B1273" s="41"/>
      <c r="C1273" s="220" t="s">
        <v>1277</v>
      </c>
      <c r="D1273" s="220" t="s">
        <v>140</v>
      </c>
      <c r="E1273" s="221" t="s">
        <v>1278</v>
      </c>
      <c r="F1273" s="222" t="s">
        <v>1279</v>
      </c>
      <c r="G1273" s="223" t="s">
        <v>212</v>
      </c>
      <c r="H1273" s="224">
        <v>7.2999999999999998</v>
      </c>
      <c r="I1273" s="225"/>
      <c r="J1273" s="226">
        <f>ROUND(I1273*H1273,2)</f>
        <v>0</v>
      </c>
      <c r="K1273" s="222" t="s">
        <v>390</v>
      </c>
      <c r="L1273" s="46"/>
      <c r="M1273" s="227" t="s">
        <v>19</v>
      </c>
      <c r="N1273" s="228" t="s">
        <v>44</v>
      </c>
      <c r="O1273" s="86"/>
      <c r="P1273" s="229">
        <f>O1273*H1273</f>
        <v>0</v>
      </c>
      <c r="Q1273" s="229">
        <v>0.00036000000000000002</v>
      </c>
      <c r="R1273" s="229">
        <f>Q1273*H1273</f>
        <v>0.0026280000000000001</v>
      </c>
      <c r="S1273" s="229">
        <v>0</v>
      </c>
      <c r="T1273" s="230">
        <f>S1273*H1273</f>
        <v>0</v>
      </c>
      <c r="U1273" s="40"/>
      <c r="V1273" s="40"/>
      <c r="W1273" s="40"/>
      <c r="X1273" s="40"/>
      <c r="Y1273" s="40"/>
      <c r="Z1273" s="40"/>
      <c r="AA1273" s="40"/>
      <c r="AB1273" s="40"/>
      <c r="AC1273" s="40"/>
      <c r="AD1273" s="40"/>
      <c r="AE1273" s="40"/>
      <c r="AR1273" s="231" t="s">
        <v>239</v>
      </c>
      <c r="AT1273" s="231" t="s">
        <v>140</v>
      </c>
      <c r="AU1273" s="231" t="s">
        <v>83</v>
      </c>
      <c r="AY1273" s="19" t="s">
        <v>137</v>
      </c>
      <c r="BE1273" s="232">
        <f>IF(N1273="základní",J1273,0)</f>
        <v>0</v>
      </c>
      <c r="BF1273" s="232">
        <f>IF(N1273="snížená",J1273,0)</f>
        <v>0</v>
      </c>
      <c r="BG1273" s="232">
        <f>IF(N1273="zákl. přenesená",J1273,0)</f>
        <v>0</v>
      </c>
      <c r="BH1273" s="232">
        <f>IF(N1273="sníž. přenesená",J1273,0)</f>
        <v>0</v>
      </c>
      <c r="BI1273" s="232">
        <f>IF(N1273="nulová",J1273,0)</f>
        <v>0</v>
      </c>
      <c r="BJ1273" s="19" t="s">
        <v>81</v>
      </c>
      <c r="BK1273" s="232">
        <f>ROUND(I1273*H1273,2)</f>
        <v>0</v>
      </c>
      <c r="BL1273" s="19" t="s">
        <v>239</v>
      </c>
      <c r="BM1273" s="231" t="s">
        <v>1280</v>
      </c>
    </row>
    <row r="1274" s="13" customFormat="1">
      <c r="A1274" s="13"/>
      <c r="B1274" s="233"/>
      <c r="C1274" s="234"/>
      <c r="D1274" s="235" t="s">
        <v>147</v>
      </c>
      <c r="E1274" s="236" t="s">
        <v>19</v>
      </c>
      <c r="F1274" s="237" t="s">
        <v>172</v>
      </c>
      <c r="G1274" s="234"/>
      <c r="H1274" s="236" t="s">
        <v>19</v>
      </c>
      <c r="I1274" s="238"/>
      <c r="J1274" s="234"/>
      <c r="K1274" s="234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147</v>
      </c>
      <c r="AU1274" s="243" t="s">
        <v>83</v>
      </c>
      <c r="AV1274" s="13" t="s">
        <v>81</v>
      </c>
      <c r="AW1274" s="13" t="s">
        <v>35</v>
      </c>
      <c r="AX1274" s="13" t="s">
        <v>73</v>
      </c>
      <c r="AY1274" s="243" t="s">
        <v>137</v>
      </c>
    </row>
    <row r="1275" s="13" customFormat="1">
      <c r="A1275" s="13"/>
      <c r="B1275" s="233"/>
      <c r="C1275" s="234"/>
      <c r="D1275" s="235" t="s">
        <v>147</v>
      </c>
      <c r="E1275" s="236" t="s">
        <v>19</v>
      </c>
      <c r="F1275" s="237" t="s">
        <v>1271</v>
      </c>
      <c r="G1275" s="234"/>
      <c r="H1275" s="236" t="s">
        <v>19</v>
      </c>
      <c r="I1275" s="238"/>
      <c r="J1275" s="234"/>
      <c r="K1275" s="234"/>
      <c r="L1275" s="239"/>
      <c r="M1275" s="240"/>
      <c r="N1275" s="241"/>
      <c r="O1275" s="241"/>
      <c r="P1275" s="241"/>
      <c r="Q1275" s="241"/>
      <c r="R1275" s="241"/>
      <c r="S1275" s="241"/>
      <c r="T1275" s="242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3" t="s">
        <v>147</v>
      </c>
      <c r="AU1275" s="243" t="s">
        <v>83</v>
      </c>
      <c r="AV1275" s="13" t="s">
        <v>81</v>
      </c>
      <c r="AW1275" s="13" t="s">
        <v>35</v>
      </c>
      <c r="AX1275" s="13" t="s">
        <v>73</v>
      </c>
      <c r="AY1275" s="243" t="s">
        <v>137</v>
      </c>
    </row>
    <row r="1276" s="14" customFormat="1">
      <c r="A1276" s="14"/>
      <c r="B1276" s="244"/>
      <c r="C1276" s="245"/>
      <c r="D1276" s="235" t="s">
        <v>147</v>
      </c>
      <c r="E1276" s="246" t="s">
        <v>19</v>
      </c>
      <c r="F1276" s="247" t="s">
        <v>1281</v>
      </c>
      <c r="G1276" s="245"/>
      <c r="H1276" s="248">
        <v>7.2999999999999998</v>
      </c>
      <c r="I1276" s="249"/>
      <c r="J1276" s="245"/>
      <c r="K1276" s="245"/>
      <c r="L1276" s="250"/>
      <c r="M1276" s="251"/>
      <c r="N1276" s="252"/>
      <c r="O1276" s="252"/>
      <c r="P1276" s="252"/>
      <c r="Q1276" s="252"/>
      <c r="R1276" s="252"/>
      <c r="S1276" s="252"/>
      <c r="T1276" s="25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4" t="s">
        <v>147</v>
      </c>
      <c r="AU1276" s="254" t="s">
        <v>83</v>
      </c>
      <c r="AV1276" s="14" t="s">
        <v>83</v>
      </c>
      <c r="AW1276" s="14" t="s">
        <v>35</v>
      </c>
      <c r="AX1276" s="14" t="s">
        <v>81</v>
      </c>
      <c r="AY1276" s="254" t="s">
        <v>137</v>
      </c>
    </row>
    <row r="1277" s="2" customFormat="1" ht="33" customHeight="1">
      <c r="A1277" s="40"/>
      <c r="B1277" s="41"/>
      <c r="C1277" s="220" t="s">
        <v>1282</v>
      </c>
      <c r="D1277" s="220" t="s">
        <v>140</v>
      </c>
      <c r="E1277" s="221" t="s">
        <v>1283</v>
      </c>
      <c r="F1277" s="222" t="s">
        <v>1284</v>
      </c>
      <c r="G1277" s="223" t="s">
        <v>997</v>
      </c>
      <c r="H1277" s="287"/>
      <c r="I1277" s="225"/>
      <c r="J1277" s="226">
        <f>ROUND(I1277*H1277,2)</f>
        <v>0</v>
      </c>
      <c r="K1277" s="222" t="s">
        <v>144</v>
      </c>
      <c r="L1277" s="46"/>
      <c r="M1277" s="227" t="s">
        <v>19</v>
      </c>
      <c r="N1277" s="228" t="s">
        <v>44</v>
      </c>
      <c r="O1277" s="86"/>
      <c r="P1277" s="229">
        <f>O1277*H1277</f>
        <v>0</v>
      </c>
      <c r="Q1277" s="229">
        <v>0</v>
      </c>
      <c r="R1277" s="229">
        <f>Q1277*H1277</f>
        <v>0</v>
      </c>
      <c r="S1277" s="229">
        <v>0</v>
      </c>
      <c r="T1277" s="230">
        <f>S1277*H1277</f>
        <v>0</v>
      </c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R1277" s="231" t="s">
        <v>239</v>
      </c>
      <c r="AT1277" s="231" t="s">
        <v>140</v>
      </c>
      <c r="AU1277" s="231" t="s">
        <v>83</v>
      </c>
      <c r="AY1277" s="19" t="s">
        <v>137</v>
      </c>
      <c r="BE1277" s="232">
        <f>IF(N1277="základní",J1277,0)</f>
        <v>0</v>
      </c>
      <c r="BF1277" s="232">
        <f>IF(N1277="snížená",J1277,0)</f>
        <v>0</v>
      </c>
      <c r="BG1277" s="232">
        <f>IF(N1277="zákl. přenesená",J1277,0)</f>
        <v>0</v>
      </c>
      <c r="BH1277" s="232">
        <f>IF(N1277="sníž. přenesená",J1277,0)</f>
        <v>0</v>
      </c>
      <c r="BI1277" s="232">
        <f>IF(N1277="nulová",J1277,0)</f>
        <v>0</v>
      </c>
      <c r="BJ1277" s="19" t="s">
        <v>81</v>
      </c>
      <c r="BK1277" s="232">
        <f>ROUND(I1277*H1277,2)</f>
        <v>0</v>
      </c>
      <c r="BL1277" s="19" t="s">
        <v>239</v>
      </c>
      <c r="BM1277" s="231" t="s">
        <v>1285</v>
      </c>
    </row>
    <row r="1278" s="12" customFormat="1" ht="22.8" customHeight="1">
      <c r="A1278" s="12"/>
      <c r="B1278" s="204"/>
      <c r="C1278" s="205"/>
      <c r="D1278" s="206" t="s">
        <v>72</v>
      </c>
      <c r="E1278" s="218" t="s">
        <v>1286</v>
      </c>
      <c r="F1278" s="218" t="s">
        <v>1287</v>
      </c>
      <c r="G1278" s="205"/>
      <c r="H1278" s="205"/>
      <c r="I1278" s="208"/>
      <c r="J1278" s="219">
        <f>BK1278</f>
        <v>0</v>
      </c>
      <c r="K1278" s="205"/>
      <c r="L1278" s="210"/>
      <c r="M1278" s="211"/>
      <c r="N1278" s="212"/>
      <c r="O1278" s="212"/>
      <c r="P1278" s="213">
        <f>SUM(P1279:P1335)</f>
        <v>0</v>
      </c>
      <c r="Q1278" s="212"/>
      <c r="R1278" s="213">
        <f>SUM(R1279:R1335)</f>
        <v>0.27010800000000001</v>
      </c>
      <c r="S1278" s="212"/>
      <c r="T1278" s="214">
        <f>SUM(T1279:T1335)</f>
        <v>0.148231</v>
      </c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R1278" s="215" t="s">
        <v>83</v>
      </c>
      <c r="AT1278" s="216" t="s">
        <v>72</v>
      </c>
      <c r="AU1278" s="216" t="s">
        <v>81</v>
      </c>
      <c r="AY1278" s="215" t="s">
        <v>137</v>
      </c>
      <c r="BK1278" s="217">
        <f>SUM(BK1279:BK1335)</f>
        <v>0</v>
      </c>
    </row>
    <row r="1279" s="2" customFormat="1" ht="16.5" customHeight="1">
      <c r="A1279" s="40"/>
      <c r="B1279" s="41"/>
      <c r="C1279" s="220" t="s">
        <v>1288</v>
      </c>
      <c r="D1279" s="220" t="s">
        <v>140</v>
      </c>
      <c r="E1279" s="221" t="s">
        <v>1289</v>
      </c>
      <c r="F1279" s="222" t="s">
        <v>1290</v>
      </c>
      <c r="G1279" s="223" t="s">
        <v>212</v>
      </c>
      <c r="H1279" s="224">
        <v>13.460000000000001</v>
      </c>
      <c r="I1279" s="225"/>
      <c r="J1279" s="226">
        <f>ROUND(I1279*H1279,2)</f>
        <v>0</v>
      </c>
      <c r="K1279" s="222" t="s">
        <v>144</v>
      </c>
      <c r="L1279" s="46"/>
      <c r="M1279" s="227" t="s">
        <v>19</v>
      </c>
      <c r="N1279" s="228" t="s">
        <v>44</v>
      </c>
      <c r="O1279" s="86"/>
      <c r="P1279" s="229">
        <f>O1279*H1279</f>
        <v>0</v>
      </c>
      <c r="Q1279" s="229">
        <v>0</v>
      </c>
      <c r="R1279" s="229">
        <f>Q1279*H1279</f>
        <v>0</v>
      </c>
      <c r="S1279" s="229">
        <v>0.0016999999999999999</v>
      </c>
      <c r="T1279" s="230">
        <f>S1279*H1279</f>
        <v>0.022882</v>
      </c>
      <c r="U1279" s="40"/>
      <c r="V1279" s="40"/>
      <c r="W1279" s="40"/>
      <c r="X1279" s="40"/>
      <c r="Y1279" s="40"/>
      <c r="Z1279" s="40"/>
      <c r="AA1279" s="40"/>
      <c r="AB1279" s="40"/>
      <c r="AC1279" s="40"/>
      <c r="AD1279" s="40"/>
      <c r="AE1279" s="40"/>
      <c r="AR1279" s="231" t="s">
        <v>239</v>
      </c>
      <c r="AT1279" s="231" t="s">
        <v>140</v>
      </c>
      <c r="AU1279" s="231" t="s">
        <v>83</v>
      </c>
      <c r="AY1279" s="19" t="s">
        <v>137</v>
      </c>
      <c r="BE1279" s="232">
        <f>IF(N1279="základní",J1279,0)</f>
        <v>0</v>
      </c>
      <c r="BF1279" s="232">
        <f>IF(N1279="snížená",J1279,0)</f>
        <v>0</v>
      </c>
      <c r="BG1279" s="232">
        <f>IF(N1279="zákl. přenesená",J1279,0)</f>
        <v>0</v>
      </c>
      <c r="BH1279" s="232">
        <f>IF(N1279="sníž. přenesená",J1279,0)</f>
        <v>0</v>
      </c>
      <c r="BI1279" s="232">
        <f>IF(N1279="nulová",J1279,0)</f>
        <v>0</v>
      </c>
      <c r="BJ1279" s="19" t="s">
        <v>81</v>
      </c>
      <c r="BK1279" s="232">
        <f>ROUND(I1279*H1279,2)</f>
        <v>0</v>
      </c>
      <c r="BL1279" s="19" t="s">
        <v>239</v>
      </c>
      <c r="BM1279" s="231" t="s">
        <v>1291</v>
      </c>
    </row>
    <row r="1280" s="13" customFormat="1">
      <c r="A1280" s="13"/>
      <c r="B1280" s="233"/>
      <c r="C1280" s="234"/>
      <c r="D1280" s="235" t="s">
        <v>147</v>
      </c>
      <c r="E1280" s="236" t="s">
        <v>19</v>
      </c>
      <c r="F1280" s="237" t="s">
        <v>1292</v>
      </c>
      <c r="G1280" s="234"/>
      <c r="H1280" s="236" t="s">
        <v>19</v>
      </c>
      <c r="I1280" s="238"/>
      <c r="J1280" s="234"/>
      <c r="K1280" s="234"/>
      <c r="L1280" s="239"/>
      <c r="M1280" s="240"/>
      <c r="N1280" s="241"/>
      <c r="O1280" s="241"/>
      <c r="P1280" s="241"/>
      <c r="Q1280" s="241"/>
      <c r="R1280" s="241"/>
      <c r="S1280" s="241"/>
      <c r="T1280" s="242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3" t="s">
        <v>147</v>
      </c>
      <c r="AU1280" s="243" t="s">
        <v>83</v>
      </c>
      <c r="AV1280" s="13" t="s">
        <v>81</v>
      </c>
      <c r="AW1280" s="13" t="s">
        <v>35</v>
      </c>
      <c r="AX1280" s="13" t="s">
        <v>73</v>
      </c>
      <c r="AY1280" s="243" t="s">
        <v>137</v>
      </c>
    </row>
    <row r="1281" s="14" customFormat="1">
      <c r="A1281" s="14"/>
      <c r="B1281" s="244"/>
      <c r="C1281" s="245"/>
      <c r="D1281" s="235" t="s">
        <v>147</v>
      </c>
      <c r="E1281" s="246" t="s">
        <v>19</v>
      </c>
      <c r="F1281" s="247" t="s">
        <v>1293</v>
      </c>
      <c r="G1281" s="245"/>
      <c r="H1281" s="248">
        <v>13.460000000000001</v>
      </c>
      <c r="I1281" s="249"/>
      <c r="J1281" s="245"/>
      <c r="K1281" s="245"/>
      <c r="L1281" s="250"/>
      <c r="M1281" s="251"/>
      <c r="N1281" s="252"/>
      <c r="O1281" s="252"/>
      <c r="P1281" s="252"/>
      <c r="Q1281" s="252"/>
      <c r="R1281" s="252"/>
      <c r="S1281" s="252"/>
      <c r="T1281" s="253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4" t="s">
        <v>147</v>
      </c>
      <c r="AU1281" s="254" t="s">
        <v>83</v>
      </c>
      <c r="AV1281" s="14" t="s">
        <v>83</v>
      </c>
      <c r="AW1281" s="14" t="s">
        <v>35</v>
      </c>
      <c r="AX1281" s="14" t="s">
        <v>81</v>
      </c>
      <c r="AY1281" s="254" t="s">
        <v>137</v>
      </c>
    </row>
    <row r="1282" s="2" customFormat="1" ht="21.75" customHeight="1">
      <c r="A1282" s="40"/>
      <c r="B1282" s="41"/>
      <c r="C1282" s="220" t="s">
        <v>1294</v>
      </c>
      <c r="D1282" s="220" t="s">
        <v>140</v>
      </c>
      <c r="E1282" s="221" t="s">
        <v>1295</v>
      </c>
      <c r="F1282" s="222" t="s">
        <v>1296</v>
      </c>
      <c r="G1282" s="223" t="s">
        <v>212</v>
      </c>
      <c r="H1282" s="224">
        <v>33.700000000000003</v>
      </c>
      <c r="I1282" s="225"/>
      <c r="J1282" s="226">
        <f>ROUND(I1282*H1282,2)</f>
        <v>0</v>
      </c>
      <c r="K1282" s="222" t="s">
        <v>144</v>
      </c>
      <c r="L1282" s="46"/>
      <c r="M1282" s="227" t="s">
        <v>19</v>
      </c>
      <c r="N1282" s="228" t="s">
        <v>44</v>
      </c>
      <c r="O1282" s="86"/>
      <c r="P1282" s="229">
        <f>O1282*H1282</f>
        <v>0</v>
      </c>
      <c r="Q1282" s="229">
        <v>0</v>
      </c>
      <c r="R1282" s="229">
        <f>Q1282*H1282</f>
        <v>0</v>
      </c>
      <c r="S1282" s="229">
        <v>0.0017700000000000001</v>
      </c>
      <c r="T1282" s="230">
        <f>S1282*H1282</f>
        <v>0.059649000000000008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31" t="s">
        <v>239</v>
      </c>
      <c r="AT1282" s="231" t="s">
        <v>140</v>
      </c>
      <c r="AU1282" s="231" t="s">
        <v>83</v>
      </c>
      <c r="AY1282" s="19" t="s">
        <v>137</v>
      </c>
      <c r="BE1282" s="232">
        <f>IF(N1282="základní",J1282,0)</f>
        <v>0</v>
      </c>
      <c r="BF1282" s="232">
        <f>IF(N1282="snížená",J1282,0)</f>
        <v>0</v>
      </c>
      <c r="BG1282" s="232">
        <f>IF(N1282="zákl. přenesená",J1282,0)</f>
        <v>0</v>
      </c>
      <c r="BH1282" s="232">
        <f>IF(N1282="sníž. přenesená",J1282,0)</f>
        <v>0</v>
      </c>
      <c r="BI1282" s="232">
        <f>IF(N1282="nulová",J1282,0)</f>
        <v>0</v>
      </c>
      <c r="BJ1282" s="19" t="s">
        <v>81</v>
      </c>
      <c r="BK1282" s="232">
        <f>ROUND(I1282*H1282,2)</f>
        <v>0</v>
      </c>
      <c r="BL1282" s="19" t="s">
        <v>239</v>
      </c>
      <c r="BM1282" s="231" t="s">
        <v>1297</v>
      </c>
    </row>
    <row r="1283" s="13" customFormat="1">
      <c r="A1283" s="13"/>
      <c r="B1283" s="233"/>
      <c r="C1283" s="234"/>
      <c r="D1283" s="235" t="s">
        <v>147</v>
      </c>
      <c r="E1283" s="236" t="s">
        <v>19</v>
      </c>
      <c r="F1283" s="237" t="s">
        <v>1094</v>
      </c>
      <c r="G1283" s="234"/>
      <c r="H1283" s="236" t="s">
        <v>19</v>
      </c>
      <c r="I1283" s="238"/>
      <c r="J1283" s="234"/>
      <c r="K1283" s="234"/>
      <c r="L1283" s="239"/>
      <c r="M1283" s="240"/>
      <c r="N1283" s="241"/>
      <c r="O1283" s="241"/>
      <c r="P1283" s="241"/>
      <c r="Q1283" s="241"/>
      <c r="R1283" s="241"/>
      <c r="S1283" s="241"/>
      <c r="T1283" s="242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3" t="s">
        <v>147</v>
      </c>
      <c r="AU1283" s="243" t="s">
        <v>83</v>
      </c>
      <c r="AV1283" s="13" t="s">
        <v>81</v>
      </c>
      <c r="AW1283" s="13" t="s">
        <v>35</v>
      </c>
      <c r="AX1283" s="13" t="s">
        <v>73</v>
      </c>
      <c r="AY1283" s="243" t="s">
        <v>137</v>
      </c>
    </row>
    <row r="1284" s="14" customFormat="1">
      <c r="A1284" s="14"/>
      <c r="B1284" s="244"/>
      <c r="C1284" s="245"/>
      <c r="D1284" s="235" t="s">
        <v>147</v>
      </c>
      <c r="E1284" s="246" t="s">
        <v>19</v>
      </c>
      <c r="F1284" s="247" t="s">
        <v>1298</v>
      </c>
      <c r="G1284" s="245"/>
      <c r="H1284" s="248">
        <v>15.52</v>
      </c>
      <c r="I1284" s="249"/>
      <c r="J1284" s="245"/>
      <c r="K1284" s="245"/>
      <c r="L1284" s="250"/>
      <c r="M1284" s="251"/>
      <c r="N1284" s="252"/>
      <c r="O1284" s="252"/>
      <c r="P1284" s="252"/>
      <c r="Q1284" s="252"/>
      <c r="R1284" s="252"/>
      <c r="S1284" s="252"/>
      <c r="T1284" s="253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4" t="s">
        <v>147</v>
      </c>
      <c r="AU1284" s="254" t="s">
        <v>83</v>
      </c>
      <c r="AV1284" s="14" t="s">
        <v>83</v>
      </c>
      <c r="AW1284" s="14" t="s">
        <v>35</v>
      </c>
      <c r="AX1284" s="14" t="s">
        <v>73</v>
      </c>
      <c r="AY1284" s="254" t="s">
        <v>137</v>
      </c>
    </row>
    <row r="1285" s="13" customFormat="1">
      <c r="A1285" s="13"/>
      <c r="B1285" s="233"/>
      <c r="C1285" s="234"/>
      <c r="D1285" s="235" t="s">
        <v>147</v>
      </c>
      <c r="E1285" s="236" t="s">
        <v>19</v>
      </c>
      <c r="F1285" s="237" t="s">
        <v>1299</v>
      </c>
      <c r="G1285" s="234"/>
      <c r="H1285" s="236" t="s">
        <v>19</v>
      </c>
      <c r="I1285" s="238"/>
      <c r="J1285" s="234"/>
      <c r="K1285" s="234"/>
      <c r="L1285" s="239"/>
      <c r="M1285" s="240"/>
      <c r="N1285" s="241"/>
      <c r="O1285" s="241"/>
      <c r="P1285" s="241"/>
      <c r="Q1285" s="241"/>
      <c r="R1285" s="241"/>
      <c r="S1285" s="241"/>
      <c r="T1285" s="242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3" t="s">
        <v>147</v>
      </c>
      <c r="AU1285" s="243" t="s">
        <v>83</v>
      </c>
      <c r="AV1285" s="13" t="s">
        <v>81</v>
      </c>
      <c r="AW1285" s="13" t="s">
        <v>35</v>
      </c>
      <c r="AX1285" s="13" t="s">
        <v>73</v>
      </c>
      <c r="AY1285" s="243" t="s">
        <v>137</v>
      </c>
    </row>
    <row r="1286" s="14" customFormat="1">
      <c r="A1286" s="14"/>
      <c r="B1286" s="244"/>
      <c r="C1286" s="245"/>
      <c r="D1286" s="235" t="s">
        <v>147</v>
      </c>
      <c r="E1286" s="246" t="s">
        <v>19</v>
      </c>
      <c r="F1286" s="247" t="s">
        <v>851</v>
      </c>
      <c r="G1286" s="245"/>
      <c r="H1286" s="248">
        <v>18.18</v>
      </c>
      <c r="I1286" s="249"/>
      <c r="J1286" s="245"/>
      <c r="K1286" s="245"/>
      <c r="L1286" s="250"/>
      <c r="M1286" s="251"/>
      <c r="N1286" s="252"/>
      <c r="O1286" s="252"/>
      <c r="P1286" s="252"/>
      <c r="Q1286" s="252"/>
      <c r="R1286" s="252"/>
      <c r="S1286" s="252"/>
      <c r="T1286" s="253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4" t="s">
        <v>147</v>
      </c>
      <c r="AU1286" s="254" t="s">
        <v>83</v>
      </c>
      <c r="AV1286" s="14" t="s">
        <v>83</v>
      </c>
      <c r="AW1286" s="14" t="s">
        <v>35</v>
      </c>
      <c r="AX1286" s="14" t="s">
        <v>73</v>
      </c>
      <c r="AY1286" s="254" t="s">
        <v>137</v>
      </c>
    </row>
    <row r="1287" s="15" customFormat="1">
      <c r="A1287" s="15"/>
      <c r="B1287" s="265"/>
      <c r="C1287" s="266"/>
      <c r="D1287" s="235" t="s">
        <v>147</v>
      </c>
      <c r="E1287" s="267" t="s">
        <v>19</v>
      </c>
      <c r="F1287" s="268" t="s">
        <v>201</v>
      </c>
      <c r="G1287" s="266"/>
      <c r="H1287" s="269">
        <v>33.700000000000003</v>
      </c>
      <c r="I1287" s="270"/>
      <c r="J1287" s="266"/>
      <c r="K1287" s="266"/>
      <c r="L1287" s="271"/>
      <c r="M1287" s="272"/>
      <c r="N1287" s="273"/>
      <c r="O1287" s="273"/>
      <c r="P1287" s="273"/>
      <c r="Q1287" s="273"/>
      <c r="R1287" s="273"/>
      <c r="S1287" s="273"/>
      <c r="T1287" s="274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5" t="s">
        <v>147</v>
      </c>
      <c r="AU1287" s="275" t="s">
        <v>83</v>
      </c>
      <c r="AV1287" s="15" t="s">
        <v>145</v>
      </c>
      <c r="AW1287" s="15" t="s">
        <v>35</v>
      </c>
      <c r="AX1287" s="15" t="s">
        <v>81</v>
      </c>
      <c r="AY1287" s="275" t="s">
        <v>137</v>
      </c>
    </row>
    <row r="1288" s="2" customFormat="1" ht="21.75" customHeight="1">
      <c r="A1288" s="40"/>
      <c r="B1288" s="41"/>
      <c r="C1288" s="220" t="s">
        <v>1300</v>
      </c>
      <c r="D1288" s="220" t="s">
        <v>140</v>
      </c>
      <c r="E1288" s="221" t="s">
        <v>1301</v>
      </c>
      <c r="F1288" s="222" t="s">
        <v>1302</v>
      </c>
      <c r="G1288" s="223" t="s">
        <v>212</v>
      </c>
      <c r="H1288" s="224">
        <v>4.7999999999999998</v>
      </c>
      <c r="I1288" s="225"/>
      <c r="J1288" s="226">
        <f>ROUND(I1288*H1288,2)</f>
        <v>0</v>
      </c>
      <c r="K1288" s="222" t="s">
        <v>144</v>
      </c>
      <c r="L1288" s="46"/>
      <c r="M1288" s="227" t="s">
        <v>19</v>
      </c>
      <c r="N1288" s="228" t="s">
        <v>44</v>
      </c>
      <c r="O1288" s="86"/>
      <c r="P1288" s="229">
        <f>O1288*H1288</f>
        <v>0</v>
      </c>
      <c r="Q1288" s="229">
        <v>0</v>
      </c>
      <c r="R1288" s="229">
        <f>Q1288*H1288</f>
        <v>0</v>
      </c>
      <c r="S1288" s="229">
        <v>0.00167</v>
      </c>
      <c r="T1288" s="230">
        <f>S1288*H1288</f>
        <v>0.0080160000000000006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31" t="s">
        <v>239</v>
      </c>
      <c r="AT1288" s="231" t="s">
        <v>140</v>
      </c>
      <c r="AU1288" s="231" t="s">
        <v>83</v>
      </c>
      <c r="AY1288" s="19" t="s">
        <v>137</v>
      </c>
      <c r="BE1288" s="232">
        <f>IF(N1288="základní",J1288,0)</f>
        <v>0</v>
      </c>
      <c r="BF1288" s="232">
        <f>IF(N1288="snížená",J1288,0)</f>
        <v>0</v>
      </c>
      <c r="BG1288" s="232">
        <f>IF(N1288="zákl. přenesená",J1288,0)</f>
        <v>0</v>
      </c>
      <c r="BH1288" s="232">
        <f>IF(N1288="sníž. přenesená",J1288,0)</f>
        <v>0</v>
      </c>
      <c r="BI1288" s="232">
        <f>IF(N1288="nulová",J1288,0)</f>
        <v>0</v>
      </c>
      <c r="BJ1288" s="19" t="s">
        <v>81</v>
      </c>
      <c r="BK1288" s="232">
        <f>ROUND(I1288*H1288,2)</f>
        <v>0</v>
      </c>
      <c r="BL1288" s="19" t="s">
        <v>239</v>
      </c>
      <c r="BM1288" s="231" t="s">
        <v>1303</v>
      </c>
    </row>
    <row r="1289" s="13" customFormat="1">
      <c r="A1289" s="13"/>
      <c r="B1289" s="233"/>
      <c r="C1289" s="234"/>
      <c r="D1289" s="235" t="s">
        <v>147</v>
      </c>
      <c r="E1289" s="236" t="s">
        <v>19</v>
      </c>
      <c r="F1289" s="237" t="s">
        <v>631</v>
      </c>
      <c r="G1289" s="234"/>
      <c r="H1289" s="236" t="s">
        <v>19</v>
      </c>
      <c r="I1289" s="238"/>
      <c r="J1289" s="234"/>
      <c r="K1289" s="234"/>
      <c r="L1289" s="239"/>
      <c r="M1289" s="240"/>
      <c r="N1289" s="241"/>
      <c r="O1289" s="241"/>
      <c r="P1289" s="241"/>
      <c r="Q1289" s="241"/>
      <c r="R1289" s="241"/>
      <c r="S1289" s="241"/>
      <c r="T1289" s="242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3" t="s">
        <v>147</v>
      </c>
      <c r="AU1289" s="243" t="s">
        <v>83</v>
      </c>
      <c r="AV1289" s="13" t="s">
        <v>81</v>
      </c>
      <c r="AW1289" s="13" t="s">
        <v>35</v>
      </c>
      <c r="AX1289" s="13" t="s">
        <v>73</v>
      </c>
      <c r="AY1289" s="243" t="s">
        <v>137</v>
      </c>
    </row>
    <row r="1290" s="14" customFormat="1">
      <c r="A1290" s="14"/>
      <c r="B1290" s="244"/>
      <c r="C1290" s="245"/>
      <c r="D1290" s="235" t="s">
        <v>147</v>
      </c>
      <c r="E1290" s="246" t="s">
        <v>19</v>
      </c>
      <c r="F1290" s="247" t="s">
        <v>1304</v>
      </c>
      <c r="G1290" s="245"/>
      <c r="H1290" s="248">
        <v>4.7999999999999998</v>
      </c>
      <c r="I1290" s="249"/>
      <c r="J1290" s="245"/>
      <c r="K1290" s="245"/>
      <c r="L1290" s="250"/>
      <c r="M1290" s="251"/>
      <c r="N1290" s="252"/>
      <c r="O1290" s="252"/>
      <c r="P1290" s="252"/>
      <c r="Q1290" s="252"/>
      <c r="R1290" s="252"/>
      <c r="S1290" s="252"/>
      <c r="T1290" s="253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4" t="s">
        <v>147</v>
      </c>
      <c r="AU1290" s="254" t="s">
        <v>83</v>
      </c>
      <c r="AV1290" s="14" t="s">
        <v>83</v>
      </c>
      <c r="AW1290" s="14" t="s">
        <v>35</v>
      </c>
      <c r="AX1290" s="14" t="s">
        <v>81</v>
      </c>
      <c r="AY1290" s="254" t="s">
        <v>137</v>
      </c>
    </row>
    <row r="1291" s="2" customFormat="1" ht="16.5" customHeight="1">
      <c r="A1291" s="40"/>
      <c r="B1291" s="41"/>
      <c r="C1291" s="220" t="s">
        <v>1305</v>
      </c>
      <c r="D1291" s="220" t="s">
        <v>140</v>
      </c>
      <c r="E1291" s="221" t="s">
        <v>1306</v>
      </c>
      <c r="F1291" s="222" t="s">
        <v>1307</v>
      </c>
      <c r="G1291" s="223" t="s">
        <v>212</v>
      </c>
      <c r="H1291" s="224">
        <v>18.18</v>
      </c>
      <c r="I1291" s="225"/>
      <c r="J1291" s="226">
        <f>ROUND(I1291*H1291,2)</f>
        <v>0</v>
      </c>
      <c r="K1291" s="222" t="s">
        <v>144</v>
      </c>
      <c r="L1291" s="46"/>
      <c r="M1291" s="227" t="s">
        <v>19</v>
      </c>
      <c r="N1291" s="228" t="s">
        <v>44</v>
      </c>
      <c r="O1291" s="86"/>
      <c r="P1291" s="229">
        <f>O1291*H1291</f>
        <v>0</v>
      </c>
      <c r="Q1291" s="229">
        <v>0</v>
      </c>
      <c r="R1291" s="229">
        <f>Q1291*H1291</f>
        <v>0</v>
      </c>
      <c r="S1291" s="229">
        <v>0.00175</v>
      </c>
      <c r="T1291" s="230">
        <f>S1291*H1291</f>
        <v>0.031815000000000003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31" t="s">
        <v>239</v>
      </c>
      <c r="AT1291" s="231" t="s">
        <v>140</v>
      </c>
      <c r="AU1291" s="231" t="s">
        <v>83</v>
      </c>
      <c r="AY1291" s="19" t="s">
        <v>137</v>
      </c>
      <c r="BE1291" s="232">
        <f>IF(N1291="základní",J1291,0)</f>
        <v>0</v>
      </c>
      <c r="BF1291" s="232">
        <f>IF(N1291="snížená",J1291,0)</f>
        <v>0</v>
      </c>
      <c r="BG1291" s="232">
        <f>IF(N1291="zákl. přenesená",J1291,0)</f>
        <v>0</v>
      </c>
      <c r="BH1291" s="232">
        <f>IF(N1291="sníž. přenesená",J1291,0)</f>
        <v>0</v>
      </c>
      <c r="BI1291" s="232">
        <f>IF(N1291="nulová",J1291,0)</f>
        <v>0</v>
      </c>
      <c r="BJ1291" s="19" t="s">
        <v>81</v>
      </c>
      <c r="BK1291" s="232">
        <f>ROUND(I1291*H1291,2)</f>
        <v>0</v>
      </c>
      <c r="BL1291" s="19" t="s">
        <v>239</v>
      </c>
      <c r="BM1291" s="231" t="s">
        <v>1308</v>
      </c>
    </row>
    <row r="1292" s="14" customFormat="1">
      <c r="A1292" s="14"/>
      <c r="B1292" s="244"/>
      <c r="C1292" s="245"/>
      <c r="D1292" s="235" t="s">
        <v>147</v>
      </c>
      <c r="E1292" s="246" t="s">
        <v>19</v>
      </c>
      <c r="F1292" s="247" t="s">
        <v>851</v>
      </c>
      <c r="G1292" s="245"/>
      <c r="H1292" s="248">
        <v>18.18</v>
      </c>
      <c r="I1292" s="249"/>
      <c r="J1292" s="245"/>
      <c r="K1292" s="245"/>
      <c r="L1292" s="250"/>
      <c r="M1292" s="251"/>
      <c r="N1292" s="252"/>
      <c r="O1292" s="252"/>
      <c r="P1292" s="252"/>
      <c r="Q1292" s="252"/>
      <c r="R1292" s="252"/>
      <c r="S1292" s="252"/>
      <c r="T1292" s="253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4" t="s">
        <v>147</v>
      </c>
      <c r="AU1292" s="254" t="s">
        <v>83</v>
      </c>
      <c r="AV1292" s="14" t="s">
        <v>83</v>
      </c>
      <c r="AW1292" s="14" t="s">
        <v>35</v>
      </c>
      <c r="AX1292" s="14" t="s">
        <v>81</v>
      </c>
      <c r="AY1292" s="254" t="s">
        <v>137</v>
      </c>
    </row>
    <row r="1293" s="2" customFormat="1" ht="21.75" customHeight="1">
      <c r="A1293" s="40"/>
      <c r="B1293" s="41"/>
      <c r="C1293" s="220" t="s">
        <v>1309</v>
      </c>
      <c r="D1293" s="220" t="s">
        <v>140</v>
      </c>
      <c r="E1293" s="221" t="s">
        <v>1310</v>
      </c>
      <c r="F1293" s="222" t="s">
        <v>1311</v>
      </c>
      <c r="G1293" s="223" t="s">
        <v>212</v>
      </c>
      <c r="H1293" s="224">
        <v>6.54</v>
      </c>
      <c r="I1293" s="225"/>
      <c r="J1293" s="226">
        <f>ROUND(I1293*H1293,2)</f>
        <v>0</v>
      </c>
      <c r="K1293" s="222" t="s">
        <v>144</v>
      </c>
      <c r="L1293" s="46"/>
      <c r="M1293" s="227" t="s">
        <v>19</v>
      </c>
      <c r="N1293" s="228" t="s">
        <v>44</v>
      </c>
      <c r="O1293" s="86"/>
      <c r="P1293" s="229">
        <f>O1293*H1293</f>
        <v>0</v>
      </c>
      <c r="Q1293" s="229">
        <v>0</v>
      </c>
      <c r="R1293" s="229">
        <f>Q1293*H1293</f>
        <v>0</v>
      </c>
      <c r="S1293" s="229">
        <v>0.0025999999999999999</v>
      </c>
      <c r="T1293" s="230">
        <f>S1293*H1293</f>
        <v>0.017003999999999998</v>
      </c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R1293" s="231" t="s">
        <v>239</v>
      </c>
      <c r="AT1293" s="231" t="s">
        <v>140</v>
      </c>
      <c r="AU1293" s="231" t="s">
        <v>83</v>
      </c>
      <c r="AY1293" s="19" t="s">
        <v>137</v>
      </c>
      <c r="BE1293" s="232">
        <f>IF(N1293="základní",J1293,0)</f>
        <v>0</v>
      </c>
      <c r="BF1293" s="232">
        <f>IF(N1293="snížená",J1293,0)</f>
        <v>0</v>
      </c>
      <c r="BG1293" s="232">
        <f>IF(N1293="zákl. přenesená",J1293,0)</f>
        <v>0</v>
      </c>
      <c r="BH1293" s="232">
        <f>IF(N1293="sníž. přenesená",J1293,0)</f>
        <v>0</v>
      </c>
      <c r="BI1293" s="232">
        <f>IF(N1293="nulová",J1293,0)</f>
        <v>0</v>
      </c>
      <c r="BJ1293" s="19" t="s">
        <v>81</v>
      </c>
      <c r="BK1293" s="232">
        <f>ROUND(I1293*H1293,2)</f>
        <v>0</v>
      </c>
      <c r="BL1293" s="19" t="s">
        <v>239</v>
      </c>
      <c r="BM1293" s="231" t="s">
        <v>1312</v>
      </c>
    </row>
    <row r="1294" s="14" customFormat="1">
      <c r="A1294" s="14"/>
      <c r="B1294" s="244"/>
      <c r="C1294" s="245"/>
      <c r="D1294" s="235" t="s">
        <v>147</v>
      </c>
      <c r="E1294" s="246" t="s">
        <v>19</v>
      </c>
      <c r="F1294" s="247" t="s">
        <v>1313</v>
      </c>
      <c r="G1294" s="245"/>
      <c r="H1294" s="248">
        <v>6.54</v>
      </c>
      <c r="I1294" s="249"/>
      <c r="J1294" s="245"/>
      <c r="K1294" s="245"/>
      <c r="L1294" s="250"/>
      <c r="M1294" s="251"/>
      <c r="N1294" s="252"/>
      <c r="O1294" s="252"/>
      <c r="P1294" s="252"/>
      <c r="Q1294" s="252"/>
      <c r="R1294" s="252"/>
      <c r="S1294" s="252"/>
      <c r="T1294" s="253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4" t="s">
        <v>147</v>
      </c>
      <c r="AU1294" s="254" t="s">
        <v>83</v>
      </c>
      <c r="AV1294" s="14" t="s">
        <v>83</v>
      </c>
      <c r="AW1294" s="14" t="s">
        <v>35</v>
      </c>
      <c r="AX1294" s="14" t="s">
        <v>81</v>
      </c>
      <c r="AY1294" s="254" t="s">
        <v>137</v>
      </c>
    </row>
    <row r="1295" s="2" customFormat="1" ht="16.5" customHeight="1">
      <c r="A1295" s="40"/>
      <c r="B1295" s="41"/>
      <c r="C1295" s="220" t="s">
        <v>1314</v>
      </c>
      <c r="D1295" s="220" t="s">
        <v>140</v>
      </c>
      <c r="E1295" s="221" t="s">
        <v>1315</v>
      </c>
      <c r="F1295" s="222" t="s">
        <v>1316</v>
      </c>
      <c r="G1295" s="223" t="s">
        <v>212</v>
      </c>
      <c r="H1295" s="224">
        <v>2.25</v>
      </c>
      <c r="I1295" s="225"/>
      <c r="J1295" s="226">
        <f>ROUND(I1295*H1295,2)</f>
        <v>0</v>
      </c>
      <c r="K1295" s="222" t="s">
        <v>144</v>
      </c>
      <c r="L1295" s="46"/>
      <c r="M1295" s="227" t="s">
        <v>19</v>
      </c>
      <c r="N1295" s="228" t="s">
        <v>44</v>
      </c>
      <c r="O1295" s="86"/>
      <c r="P1295" s="229">
        <f>O1295*H1295</f>
        <v>0</v>
      </c>
      <c r="Q1295" s="229">
        <v>0</v>
      </c>
      <c r="R1295" s="229">
        <f>Q1295*H1295</f>
        <v>0</v>
      </c>
      <c r="S1295" s="229">
        <v>0.0039399999999999999</v>
      </c>
      <c r="T1295" s="230">
        <f>S1295*H1295</f>
        <v>0.0088649999999999996</v>
      </c>
      <c r="U1295" s="40"/>
      <c r="V1295" s="40"/>
      <c r="W1295" s="40"/>
      <c r="X1295" s="40"/>
      <c r="Y1295" s="40"/>
      <c r="Z1295" s="40"/>
      <c r="AA1295" s="40"/>
      <c r="AB1295" s="40"/>
      <c r="AC1295" s="40"/>
      <c r="AD1295" s="40"/>
      <c r="AE1295" s="40"/>
      <c r="AR1295" s="231" t="s">
        <v>239</v>
      </c>
      <c r="AT1295" s="231" t="s">
        <v>140</v>
      </c>
      <c r="AU1295" s="231" t="s">
        <v>83</v>
      </c>
      <c r="AY1295" s="19" t="s">
        <v>137</v>
      </c>
      <c r="BE1295" s="232">
        <f>IF(N1295="základní",J1295,0)</f>
        <v>0</v>
      </c>
      <c r="BF1295" s="232">
        <f>IF(N1295="snížená",J1295,0)</f>
        <v>0</v>
      </c>
      <c r="BG1295" s="232">
        <f>IF(N1295="zákl. přenesená",J1295,0)</f>
        <v>0</v>
      </c>
      <c r="BH1295" s="232">
        <f>IF(N1295="sníž. přenesená",J1295,0)</f>
        <v>0</v>
      </c>
      <c r="BI1295" s="232">
        <f>IF(N1295="nulová",J1295,0)</f>
        <v>0</v>
      </c>
      <c r="BJ1295" s="19" t="s">
        <v>81</v>
      </c>
      <c r="BK1295" s="232">
        <f>ROUND(I1295*H1295,2)</f>
        <v>0</v>
      </c>
      <c r="BL1295" s="19" t="s">
        <v>239</v>
      </c>
      <c r="BM1295" s="231" t="s">
        <v>1317</v>
      </c>
    </row>
    <row r="1296" s="14" customFormat="1">
      <c r="A1296" s="14"/>
      <c r="B1296" s="244"/>
      <c r="C1296" s="245"/>
      <c r="D1296" s="235" t="s">
        <v>147</v>
      </c>
      <c r="E1296" s="246" t="s">
        <v>19</v>
      </c>
      <c r="F1296" s="247" t="s">
        <v>1318</v>
      </c>
      <c r="G1296" s="245"/>
      <c r="H1296" s="248">
        <v>2.25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4" t="s">
        <v>147</v>
      </c>
      <c r="AU1296" s="254" t="s">
        <v>83</v>
      </c>
      <c r="AV1296" s="14" t="s">
        <v>83</v>
      </c>
      <c r="AW1296" s="14" t="s">
        <v>35</v>
      </c>
      <c r="AX1296" s="14" t="s">
        <v>81</v>
      </c>
      <c r="AY1296" s="254" t="s">
        <v>137</v>
      </c>
    </row>
    <row r="1297" s="2" customFormat="1" ht="21.75" customHeight="1">
      <c r="A1297" s="40"/>
      <c r="B1297" s="41"/>
      <c r="C1297" s="220" t="s">
        <v>1319</v>
      </c>
      <c r="D1297" s="220" t="s">
        <v>140</v>
      </c>
      <c r="E1297" s="221" t="s">
        <v>1320</v>
      </c>
      <c r="F1297" s="222" t="s">
        <v>1321</v>
      </c>
      <c r="G1297" s="223" t="s">
        <v>212</v>
      </c>
      <c r="H1297" s="224">
        <v>16.100000000000001</v>
      </c>
      <c r="I1297" s="225"/>
      <c r="J1297" s="226">
        <f>ROUND(I1297*H1297,2)</f>
        <v>0</v>
      </c>
      <c r="K1297" s="222" t="s">
        <v>144</v>
      </c>
      <c r="L1297" s="46"/>
      <c r="M1297" s="227" t="s">
        <v>19</v>
      </c>
      <c r="N1297" s="228" t="s">
        <v>44</v>
      </c>
      <c r="O1297" s="86"/>
      <c r="P1297" s="229">
        <f>O1297*H1297</f>
        <v>0</v>
      </c>
      <c r="Q1297" s="229">
        <v>0.00197</v>
      </c>
      <c r="R1297" s="229">
        <f>Q1297*H1297</f>
        <v>0.031717000000000002</v>
      </c>
      <c r="S1297" s="229">
        <v>0</v>
      </c>
      <c r="T1297" s="230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31" t="s">
        <v>239</v>
      </c>
      <c r="AT1297" s="231" t="s">
        <v>140</v>
      </c>
      <c r="AU1297" s="231" t="s">
        <v>83</v>
      </c>
      <c r="AY1297" s="19" t="s">
        <v>137</v>
      </c>
      <c r="BE1297" s="232">
        <f>IF(N1297="základní",J1297,0)</f>
        <v>0</v>
      </c>
      <c r="BF1297" s="232">
        <f>IF(N1297="snížená",J1297,0)</f>
        <v>0</v>
      </c>
      <c r="BG1297" s="232">
        <f>IF(N1297="zákl. přenesená",J1297,0)</f>
        <v>0</v>
      </c>
      <c r="BH1297" s="232">
        <f>IF(N1297="sníž. přenesená",J1297,0)</f>
        <v>0</v>
      </c>
      <c r="BI1297" s="232">
        <f>IF(N1297="nulová",J1297,0)</f>
        <v>0</v>
      </c>
      <c r="BJ1297" s="19" t="s">
        <v>81</v>
      </c>
      <c r="BK1297" s="232">
        <f>ROUND(I1297*H1297,2)</f>
        <v>0</v>
      </c>
      <c r="BL1297" s="19" t="s">
        <v>239</v>
      </c>
      <c r="BM1297" s="231" t="s">
        <v>1322</v>
      </c>
    </row>
    <row r="1298" s="13" customFormat="1">
      <c r="A1298" s="13"/>
      <c r="B1298" s="233"/>
      <c r="C1298" s="234"/>
      <c r="D1298" s="235" t="s">
        <v>147</v>
      </c>
      <c r="E1298" s="236" t="s">
        <v>19</v>
      </c>
      <c r="F1298" s="237" t="s">
        <v>1323</v>
      </c>
      <c r="G1298" s="234"/>
      <c r="H1298" s="236" t="s">
        <v>19</v>
      </c>
      <c r="I1298" s="238"/>
      <c r="J1298" s="234"/>
      <c r="K1298" s="234"/>
      <c r="L1298" s="239"/>
      <c r="M1298" s="240"/>
      <c r="N1298" s="241"/>
      <c r="O1298" s="241"/>
      <c r="P1298" s="241"/>
      <c r="Q1298" s="241"/>
      <c r="R1298" s="241"/>
      <c r="S1298" s="241"/>
      <c r="T1298" s="242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3" t="s">
        <v>147</v>
      </c>
      <c r="AU1298" s="243" t="s">
        <v>83</v>
      </c>
      <c r="AV1298" s="13" t="s">
        <v>81</v>
      </c>
      <c r="AW1298" s="13" t="s">
        <v>35</v>
      </c>
      <c r="AX1298" s="13" t="s">
        <v>73</v>
      </c>
      <c r="AY1298" s="243" t="s">
        <v>137</v>
      </c>
    </row>
    <row r="1299" s="14" customFormat="1">
      <c r="A1299" s="14"/>
      <c r="B1299" s="244"/>
      <c r="C1299" s="245"/>
      <c r="D1299" s="235" t="s">
        <v>147</v>
      </c>
      <c r="E1299" s="246" t="s">
        <v>19</v>
      </c>
      <c r="F1299" s="247" t="s">
        <v>1324</v>
      </c>
      <c r="G1299" s="245"/>
      <c r="H1299" s="248">
        <v>16.100000000000001</v>
      </c>
      <c r="I1299" s="249"/>
      <c r="J1299" s="245"/>
      <c r="K1299" s="245"/>
      <c r="L1299" s="250"/>
      <c r="M1299" s="251"/>
      <c r="N1299" s="252"/>
      <c r="O1299" s="252"/>
      <c r="P1299" s="252"/>
      <c r="Q1299" s="252"/>
      <c r="R1299" s="252"/>
      <c r="S1299" s="252"/>
      <c r="T1299" s="253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4" t="s">
        <v>147</v>
      </c>
      <c r="AU1299" s="254" t="s">
        <v>83</v>
      </c>
      <c r="AV1299" s="14" t="s">
        <v>83</v>
      </c>
      <c r="AW1299" s="14" t="s">
        <v>35</v>
      </c>
      <c r="AX1299" s="14" t="s">
        <v>81</v>
      </c>
      <c r="AY1299" s="254" t="s">
        <v>137</v>
      </c>
    </row>
    <row r="1300" s="2" customFormat="1" ht="21.75" customHeight="1">
      <c r="A1300" s="40"/>
      <c r="B1300" s="41"/>
      <c r="C1300" s="220" t="s">
        <v>1325</v>
      </c>
      <c r="D1300" s="220" t="s">
        <v>140</v>
      </c>
      <c r="E1300" s="221" t="s">
        <v>1326</v>
      </c>
      <c r="F1300" s="222" t="s">
        <v>1327</v>
      </c>
      <c r="G1300" s="223" t="s">
        <v>212</v>
      </c>
      <c r="H1300" s="224">
        <v>14.85</v>
      </c>
      <c r="I1300" s="225"/>
      <c r="J1300" s="226">
        <f>ROUND(I1300*H1300,2)</f>
        <v>0</v>
      </c>
      <c r="K1300" s="222" t="s">
        <v>144</v>
      </c>
      <c r="L1300" s="46"/>
      <c r="M1300" s="227" t="s">
        <v>19</v>
      </c>
      <c r="N1300" s="228" t="s">
        <v>44</v>
      </c>
      <c r="O1300" s="86"/>
      <c r="P1300" s="229">
        <f>O1300*H1300</f>
        <v>0</v>
      </c>
      <c r="Q1300" s="229">
        <v>0.0028700000000000002</v>
      </c>
      <c r="R1300" s="229">
        <f>Q1300*H1300</f>
        <v>0.042619500000000005</v>
      </c>
      <c r="S1300" s="229">
        <v>0</v>
      </c>
      <c r="T1300" s="230">
        <f>S1300*H1300</f>
        <v>0</v>
      </c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R1300" s="231" t="s">
        <v>239</v>
      </c>
      <c r="AT1300" s="231" t="s">
        <v>140</v>
      </c>
      <c r="AU1300" s="231" t="s">
        <v>83</v>
      </c>
      <c r="AY1300" s="19" t="s">
        <v>137</v>
      </c>
      <c r="BE1300" s="232">
        <f>IF(N1300="základní",J1300,0)</f>
        <v>0</v>
      </c>
      <c r="BF1300" s="232">
        <f>IF(N1300="snížená",J1300,0)</f>
        <v>0</v>
      </c>
      <c r="BG1300" s="232">
        <f>IF(N1300="zákl. přenesená",J1300,0)</f>
        <v>0</v>
      </c>
      <c r="BH1300" s="232">
        <f>IF(N1300="sníž. přenesená",J1300,0)</f>
        <v>0</v>
      </c>
      <c r="BI1300" s="232">
        <f>IF(N1300="nulová",J1300,0)</f>
        <v>0</v>
      </c>
      <c r="BJ1300" s="19" t="s">
        <v>81</v>
      </c>
      <c r="BK1300" s="232">
        <f>ROUND(I1300*H1300,2)</f>
        <v>0</v>
      </c>
      <c r="BL1300" s="19" t="s">
        <v>239</v>
      </c>
      <c r="BM1300" s="231" t="s">
        <v>1328</v>
      </c>
    </row>
    <row r="1301" s="13" customFormat="1">
      <c r="A1301" s="13"/>
      <c r="B1301" s="233"/>
      <c r="C1301" s="234"/>
      <c r="D1301" s="235" t="s">
        <v>147</v>
      </c>
      <c r="E1301" s="236" t="s">
        <v>19</v>
      </c>
      <c r="F1301" s="237" t="s">
        <v>1329</v>
      </c>
      <c r="G1301" s="234"/>
      <c r="H1301" s="236" t="s">
        <v>19</v>
      </c>
      <c r="I1301" s="238"/>
      <c r="J1301" s="234"/>
      <c r="K1301" s="234"/>
      <c r="L1301" s="239"/>
      <c r="M1301" s="240"/>
      <c r="N1301" s="241"/>
      <c r="O1301" s="241"/>
      <c r="P1301" s="241"/>
      <c r="Q1301" s="241"/>
      <c r="R1301" s="241"/>
      <c r="S1301" s="241"/>
      <c r="T1301" s="242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3" t="s">
        <v>147</v>
      </c>
      <c r="AU1301" s="243" t="s">
        <v>83</v>
      </c>
      <c r="AV1301" s="13" t="s">
        <v>81</v>
      </c>
      <c r="AW1301" s="13" t="s">
        <v>35</v>
      </c>
      <c r="AX1301" s="13" t="s">
        <v>73</v>
      </c>
      <c r="AY1301" s="243" t="s">
        <v>137</v>
      </c>
    </row>
    <row r="1302" s="14" customFormat="1">
      <c r="A1302" s="14"/>
      <c r="B1302" s="244"/>
      <c r="C1302" s="245"/>
      <c r="D1302" s="235" t="s">
        <v>147</v>
      </c>
      <c r="E1302" s="246" t="s">
        <v>19</v>
      </c>
      <c r="F1302" s="247" t="s">
        <v>1330</v>
      </c>
      <c r="G1302" s="245"/>
      <c r="H1302" s="248">
        <v>14.85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4" t="s">
        <v>147</v>
      </c>
      <c r="AU1302" s="254" t="s">
        <v>83</v>
      </c>
      <c r="AV1302" s="14" t="s">
        <v>83</v>
      </c>
      <c r="AW1302" s="14" t="s">
        <v>35</v>
      </c>
      <c r="AX1302" s="14" t="s">
        <v>81</v>
      </c>
      <c r="AY1302" s="254" t="s">
        <v>137</v>
      </c>
    </row>
    <row r="1303" s="2" customFormat="1" ht="33" customHeight="1">
      <c r="A1303" s="40"/>
      <c r="B1303" s="41"/>
      <c r="C1303" s="220" t="s">
        <v>1331</v>
      </c>
      <c r="D1303" s="220" t="s">
        <v>140</v>
      </c>
      <c r="E1303" s="221" t="s">
        <v>1332</v>
      </c>
      <c r="F1303" s="222" t="s">
        <v>1333</v>
      </c>
      <c r="G1303" s="223" t="s">
        <v>212</v>
      </c>
      <c r="H1303" s="224">
        <v>16.100000000000001</v>
      </c>
      <c r="I1303" s="225"/>
      <c r="J1303" s="226">
        <f>ROUND(I1303*H1303,2)</f>
        <v>0</v>
      </c>
      <c r="K1303" s="222" t="s">
        <v>144</v>
      </c>
      <c r="L1303" s="46"/>
      <c r="M1303" s="227" t="s">
        <v>19</v>
      </c>
      <c r="N1303" s="228" t="s">
        <v>44</v>
      </c>
      <c r="O1303" s="86"/>
      <c r="P1303" s="229">
        <f>O1303*H1303</f>
        <v>0</v>
      </c>
      <c r="Q1303" s="229">
        <v>0.0022799999999999999</v>
      </c>
      <c r="R1303" s="229">
        <f>Q1303*H1303</f>
        <v>0.036708000000000005</v>
      </c>
      <c r="S1303" s="229">
        <v>0</v>
      </c>
      <c r="T1303" s="230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31" t="s">
        <v>239</v>
      </c>
      <c r="AT1303" s="231" t="s">
        <v>140</v>
      </c>
      <c r="AU1303" s="231" t="s">
        <v>83</v>
      </c>
      <c r="AY1303" s="19" t="s">
        <v>137</v>
      </c>
      <c r="BE1303" s="232">
        <f>IF(N1303="základní",J1303,0)</f>
        <v>0</v>
      </c>
      <c r="BF1303" s="232">
        <f>IF(N1303="snížená",J1303,0)</f>
        <v>0</v>
      </c>
      <c r="BG1303" s="232">
        <f>IF(N1303="zákl. přenesená",J1303,0)</f>
        <v>0</v>
      </c>
      <c r="BH1303" s="232">
        <f>IF(N1303="sníž. přenesená",J1303,0)</f>
        <v>0</v>
      </c>
      <c r="BI1303" s="232">
        <f>IF(N1303="nulová",J1303,0)</f>
        <v>0</v>
      </c>
      <c r="BJ1303" s="19" t="s">
        <v>81</v>
      </c>
      <c r="BK1303" s="232">
        <f>ROUND(I1303*H1303,2)</f>
        <v>0</v>
      </c>
      <c r="BL1303" s="19" t="s">
        <v>239</v>
      </c>
      <c r="BM1303" s="231" t="s">
        <v>1334</v>
      </c>
    </row>
    <row r="1304" s="13" customFormat="1">
      <c r="A1304" s="13"/>
      <c r="B1304" s="233"/>
      <c r="C1304" s="234"/>
      <c r="D1304" s="235" t="s">
        <v>147</v>
      </c>
      <c r="E1304" s="236" t="s">
        <v>19</v>
      </c>
      <c r="F1304" s="237" t="s">
        <v>1335</v>
      </c>
      <c r="G1304" s="234"/>
      <c r="H1304" s="236" t="s">
        <v>19</v>
      </c>
      <c r="I1304" s="238"/>
      <c r="J1304" s="234"/>
      <c r="K1304" s="234"/>
      <c r="L1304" s="239"/>
      <c r="M1304" s="240"/>
      <c r="N1304" s="241"/>
      <c r="O1304" s="241"/>
      <c r="P1304" s="241"/>
      <c r="Q1304" s="241"/>
      <c r="R1304" s="241"/>
      <c r="S1304" s="241"/>
      <c r="T1304" s="242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3" t="s">
        <v>147</v>
      </c>
      <c r="AU1304" s="243" t="s">
        <v>83</v>
      </c>
      <c r="AV1304" s="13" t="s">
        <v>81</v>
      </c>
      <c r="AW1304" s="13" t="s">
        <v>35</v>
      </c>
      <c r="AX1304" s="13" t="s">
        <v>73</v>
      </c>
      <c r="AY1304" s="243" t="s">
        <v>137</v>
      </c>
    </row>
    <row r="1305" s="14" customFormat="1">
      <c r="A1305" s="14"/>
      <c r="B1305" s="244"/>
      <c r="C1305" s="245"/>
      <c r="D1305" s="235" t="s">
        <v>147</v>
      </c>
      <c r="E1305" s="246" t="s">
        <v>19</v>
      </c>
      <c r="F1305" s="247" t="s">
        <v>1324</v>
      </c>
      <c r="G1305" s="245"/>
      <c r="H1305" s="248">
        <v>16.100000000000001</v>
      </c>
      <c r="I1305" s="249"/>
      <c r="J1305" s="245"/>
      <c r="K1305" s="245"/>
      <c r="L1305" s="250"/>
      <c r="M1305" s="251"/>
      <c r="N1305" s="252"/>
      <c r="O1305" s="252"/>
      <c r="P1305" s="252"/>
      <c r="Q1305" s="252"/>
      <c r="R1305" s="252"/>
      <c r="S1305" s="252"/>
      <c r="T1305" s="253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4" t="s">
        <v>147</v>
      </c>
      <c r="AU1305" s="254" t="s">
        <v>83</v>
      </c>
      <c r="AV1305" s="14" t="s">
        <v>83</v>
      </c>
      <c r="AW1305" s="14" t="s">
        <v>35</v>
      </c>
      <c r="AX1305" s="14" t="s">
        <v>81</v>
      </c>
      <c r="AY1305" s="254" t="s">
        <v>137</v>
      </c>
    </row>
    <row r="1306" s="2" customFormat="1" ht="33" customHeight="1">
      <c r="A1306" s="40"/>
      <c r="B1306" s="41"/>
      <c r="C1306" s="220" t="s">
        <v>1336</v>
      </c>
      <c r="D1306" s="220" t="s">
        <v>140</v>
      </c>
      <c r="E1306" s="221" t="s">
        <v>1337</v>
      </c>
      <c r="F1306" s="222" t="s">
        <v>1338</v>
      </c>
      <c r="G1306" s="223" t="s">
        <v>212</v>
      </c>
      <c r="H1306" s="224">
        <v>1.2</v>
      </c>
      <c r="I1306" s="225"/>
      <c r="J1306" s="226">
        <f>ROUND(I1306*H1306,2)</f>
        <v>0</v>
      </c>
      <c r="K1306" s="222" t="s">
        <v>144</v>
      </c>
      <c r="L1306" s="46"/>
      <c r="M1306" s="227" t="s">
        <v>19</v>
      </c>
      <c r="N1306" s="228" t="s">
        <v>44</v>
      </c>
      <c r="O1306" s="86"/>
      <c r="P1306" s="229">
        <f>O1306*H1306</f>
        <v>0</v>
      </c>
      <c r="Q1306" s="229">
        <v>0.0035799999999999998</v>
      </c>
      <c r="R1306" s="229">
        <f>Q1306*H1306</f>
        <v>0.0042959999999999995</v>
      </c>
      <c r="S1306" s="229">
        <v>0</v>
      </c>
      <c r="T1306" s="230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31" t="s">
        <v>239</v>
      </c>
      <c r="AT1306" s="231" t="s">
        <v>140</v>
      </c>
      <c r="AU1306" s="231" t="s">
        <v>83</v>
      </c>
      <c r="AY1306" s="19" t="s">
        <v>137</v>
      </c>
      <c r="BE1306" s="232">
        <f>IF(N1306="základní",J1306,0)</f>
        <v>0</v>
      </c>
      <c r="BF1306" s="232">
        <f>IF(N1306="snížená",J1306,0)</f>
        <v>0</v>
      </c>
      <c r="BG1306" s="232">
        <f>IF(N1306="zákl. přenesená",J1306,0)</f>
        <v>0</v>
      </c>
      <c r="BH1306" s="232">
        <f>IF(N1306="sníž. přenesená",J1306,0)</f>
        <v>0</v>
      </c>
      <c r="BI1306" s="232">
        <f>IF(N1306="nulová",J1306,0)</f>
        <v>0</v>
      </c>
      <c r="BJ1306" s="19" t="s">
        <v>81</v>
      </c>
      <c r="BK1306" s="232">
        <f>ROUND(I1306*H1306,2)</f>
        <v>0</v>
      </c>
      <c r="BL1306" s="19" t="s">
        <v>239</v>
      </c>
      <c r="BM1306" s="231" t="s">
        <v>1339</v>
      </c>
    </row>
    <row r="1307" s="13" customFormat="1">
      <c r="A1307" s="13"/>
      <c r="B1307" s="233"/>
      <c r="C1307" s="234"/>
      <c r="D1307" s="235" t="s">
        <v>147</v>
      </c>
      <c r="E1307" s="236" t="s">
        <v>19</v>
      </c>
      <c r="F1307" s="237" t="s">
        <v>1340</v>
      </c>
      <c r="G1307" s="234"/>
      <c r="H1307" s="236" t="s">
        <v>19</v>
      </c>
      <c r="I1307" s="238"/>
      <c r="J1307" s="234"/>
      <c r="K1307" s="234"/>
      <c r="L1307" s="239"/>
      <c r="M1307" s="240"/>
      <c r="N1307" s="241"/>
      <c r="O1307" s="241"/>
      <c r="P1307" s="241"/>
      <c r="Q1307" s="241"/>
      <c r="R1307" s="241"/>
      <c r="S1307" s="241"/>
      <c r="T1307" s="242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3" t="s">
        <v>147</v>
      </c>
      <c r="AU1307" s="243" t="s">
        <v>83</v>
      </c>
      <c r="AV1307" s="13" t="s">
        <v>81</v>
      </c>
      <c r="AW1307" s="13" t="s">
        <v>35</v>
      </c>
      <c r="AX1307" s="13" t="s">
        <v>73</v>
      </c>
      <c r="AY1307" s="243" t="s">
        <v>137</v>
      </c>
    </row>
    <row r="1308" s="14" customFormat="1">
      <c r="A1308" s="14"/>
      <c r="B1308" s="244"/>
      <c r="C1308" s="245"/>
      <c r="D1308" s="235" t="s">
        <v>147</v>
      </c>
      <c r="E1308" s="246" t="s">
        <v>19</v>
      </c>
      <c r="F1308" s="247" t="s">
        <v>1341</v>
      </c>
      <c r="G1308" s="245"/>
      <c r="H1308" s="248">
        <v>1.2</v>
      </c>
      <c r="I1308" s="249"/>
      <c r="J1308" s="245"/>
      <c r="K1308" s="245"/>
      <c r="L1308" s="250"/>
      <c r="M1308" s="251"/>
      <c r="N1308" s="252"/>
      <c r="O1308" s="252"/>
      <c r="P1308" s="252"/>
      <c r="Q1308" s="252"/>
      <c r="R1308" s="252"/>
      <c r="S1308" s="252"/>
      <c r="T1308" s="253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4" t="s">
        <v>147</v>
      </c>
      <c r="AU1308" s="254" t="s">
        <v>83</v>
      </c>
      <c r="AV1308" s="14" t="s">
        <v>83</v>
      </c>
      <c r="AW1308" s="14" t="s">
        <v>35</v>
      </c>
      <c r="AX1308" s="14" t="s">
        <v>81</v>
      </c>
      <c r="AY1308" s="254" t="s">
        <v>137</v>
      </c>
    </row>
    <row r="1309" s="2" customFormat="1" ht="21.75" customHeight="1">
      <c r="A1309" s="40"/>
      <c r="B1309" s="41"/>
      <c r="C1309" s="220" t="s">
        <v>1342</v>
      </c>
      <c r="D1309" s="220" t="s">
        <v>140</v>
      </c>
      <c r="E1309" s="221" t="s">
        <v>1343</v>
      </c>
      <c r="F1309" s="222" t="s">
        <v>1344</v>
      </c>
      <c r="G1309" s="223" t="s">
        <v>212</v>
      </c>
      <c r="H1309" s="224">
        <v>14.5</v>
      </c>
      <c r="I1309" s="225"/>
      <c r="J1309" s="226">
        <f>ROUND(I1309*H1309,2)</f>
        <v>0</v>
      </c>
      <c r="K1309" s="222" t="s">
        <v>144</v>
      </c>
      <c r="L1309" s="46"/>
      <c r="M1309" s="227" t="s">
        <v>19</v>
      </c>
      <c r="N1309" s="228" t="s">
        <v>44</v>
      </c>
      <c r="O1309" s="86"/>
      <c r="P1309" s="229">
        <f>O1309*H1309</f>
        <v>0</v>
      </c>
      <c r="Q1309" s="229">
        <v>0.0022799999999999999</v>
      </c>
      <c r="R1309" s="229">
        <f>Q1309*H1309</f>
        <v>0.033059999999999999</v>
      </c>
      <c r="S1309" s="229">
        <v>0</v>
      </c>
      <c r="T1309" s="230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31" t="s">
        <v>239</v>
      </c>
      <c r="AT1309" s="231" t="s">
        <v>140</v>
      </c>
      <c r="AU1309" s="231" t="s">
        <v>83</v>
      </c>
      <c r="AY1309" s="19" t="s">
        <v>137</v>
      </c>
      <c r="BE1309" s="232">
        <f>IF(N1309="základní",J1309,0)</f>
        <v>0</v>
      </c>
      <c r="BF1309" s="232">
        <f>IF(N1309="snížená",J1309,0)</f>
        <v>0</v>
      </c>
      <c r="BG1309" s="232">
        <f>IF(N1309="zákl. přenesená",J1309,0)</f>
        <v>0</v>
      </c>
      <c r="BH1309" s="232">
        <f>IF(N1309="sníž. přenesená",J1309,0)</f>
        <v>0</v>
      </c>
      <c r="BI1309" s="232">
        <f>IF(N1309="nulová",J1309,0)</f>
        <v>0</v>
      </c>
      <c r="BJ1309" s="19" t="s">
        <v>81</v>
      </c>
      <c r="BK1309" s="232">
        <f>ROUND(I1309*H1309,2)</f>
        <v>0</v>
      </c>
      <c r="BL1309" s="19" t="s">
        <v>239</v>
      </c>
      <c r="BM1309" s="231" t="s">
        <v>1345</v>
      </c>
    </row>
    <row r="1310" s="13" customFormat="1">
      <c r="A1310" s="13"/>
      <c r="B1310" s="233"/>
      <c r="C1310" s="234"/>
      <c r="D1310" s="235" t="s">
        <v>147</v>
      </c>
      <c r="E1310" s="236" t="s">
        <v>19</v>
      </c>
      <c r="F1310" s="237" t="s">
        <v>1346</v>
      </c>
      <c r="G1310" s="234"/>
      <c r="H1310" s="236" t="s">
        <v>19</v>
      </c>
      <c r="I1310" s="238"/>
      <c r="J1310" s="234"/>
      <c r="K1310" s="234"/>
      <c r="L1310" s="239"/>
      <c r="M1310" s="240"/>
      <c r="N1310" s="241"/>
      <c r="O1310" s="241"/>
      <c r="P1310" s="241"/>
      <c r="Q1310" s="241"/>
      <c r="R1310" s="241"/>
      <c r="S1310" s="241"/>
      <c r="T1310" s="242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3" t="s">
        <v>147</v>
      </c>
      <c r="AU1310" s="243" t="s">
        <v>83</v>
      </c>
      <c r="AV1310" s="13" t="s">
        <v>81</v>
      </c>
      <c r="AW1310" s="13" t="s">
        <v>35</v>
      </c>
      <c r="AX1310" s="13" t="s">
        <v>73</v>
      </c>
      <c r="AY1310" s="243" t="s">
        <v>137</v>
      </c>
    </row>
    <row r="1311" s="14" customFormat="1">
      <c r="A1311" s="14"/>
      <c r="B1311" s="244"/>
      <c r="C1311" s="245"/>
      <c r="D1311" s="235" t="s">
        <v>147</v>
      </c>
      <c r="E1311" s="246" t="s">
        <v>19</v>
      </c>
      <c r="F1311" s="247" t="s">
        <v>1347</v>
      </c>
      <c r="G1311" s="245"/>
      <c r="H1311" s="248">
        <v>14.5</v>
      </c>
      <c r="I1311" s="249"/>
      <c r="J1311" s="245"/>
      <c r="K1311" s="245"/>
      <c r="L1311" s="250"/>
      <c r="M1311" s="251"/>
      <c r="N1311" s="252"/>
      <c r="O1311" s="252"/>
      <c r="P1311" s="252"/>
      <c r="Q1311" s="252"/>
      <c r="R1311" s="252"/>
      <c r="S1311" s="252"/>
      <c r="T1311" s="253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4" t="s">
        <v>147</v>
      </c>
      <c r="AU1311" s="254" t="s">
        <v>83</v>
      </c>
      <c r="AV1311" s="14" t="s">
        <v>83</v>
      </c>
      <c r="AW1311" s="14" t="s">
        <v>35</v>
      </c>
      <c r="AX1311" s="14" t="s">
        <v>81</v>
      </c>
      <c r="AY1311" s="254" t="s">
        <v>137</v>
      </c>
    </row>
    <row r="1312" s="2" customFormat="1" ht="33" customHeight="1">
      <c r="A1312" s="40"/>
      <c r="B1312" s="41"/>
      <c r="C1312" s="220" t="s">
        <v>1348</v>
      </c>
      <c r="D1312" s="220" t="s">
        <v>140</v>
      </c>
      <c r="E1312" s="221" t="s">
        <v>1349</v>
      </c>
      <c r="F1312" s="222" t="s">
        <v>1350</v>
      </c>
      <c r="G1312" s="223" t="s">
        <v>152</v>
      </c>
      <c r="H1312" s="224">
        <v>2</v>
      </c>
      <c r="I1312" s="225"/>
      <c r="J1312" s="226">
        <f>ROUND(I1312*H1312,2)</f>
        <v>0</v>
      </c>
      <c r="K1312" s="222" t="s">
        <v>144</v>
      </c>
      <c r="L1312" s="46"/>
      <c r="M1312" s="227" t="s">
        <v>19</v>
      </c>
      <c r="N1312" s="228" t="s">
        <v>44</v>
      </c>
      <c r="O1312" s="86"/>
      <c r="P1312" s="229">
        <f>O1312*H1312</f>
        <v>0</v>
      </c>
      <c r="Q1312" s="229">
        <v>0.00036000000000000002</v>
      </c>
      <c r="R1312" s="229">
        <f>Q1312*H1312</f>
        <v>0.00072000000000000005</v>
      </c>
      <c r="S1312" s="229">
        <v>0</v>
      </c>
      <c r="T1312" s="230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31" t="s">
        <v>239</v>
      </c>
      <c r="AT1312" s="231" t="s">
        <v>140</v>
      </c>
      <c r="AU1312" s="231" t="s">
        <v>83</v>
      </c>
      <c r="AY1312" s="19" t="s">
        <v>137</v>
      </c>
      <c r="BE1312" s="232">
        <f>IF(N1312="základní",J1312,0)</f>
        <v>0</v>
      </c>
      <c r="BF1312" s="232">
        <f>IF(N1312="snížená",J1312,0)</f>
        <v>0</v>
      </c>
      <c r="BG1312" s="232">
        <f>IF(N1312="zákl. přenesená",J1312,0)</f>
        <v>0</v>
      </c>
      <c r="BH1312" s="232">
        <f>IF(N1312="sníž. přenesená",J1312,0)</f>
        <v>0</v>
      </c>
      <c r="BI1312" s="232">
        <f>IF(N1312="nulová",J1312,0)</f>
        <v>0</v>
      </c>
      <c r="BJ1312" s="19" t="s">
        <v>81</v>
      </c>
      <c r="BK1312" s="232">
        <f>ROUND(I1312*H1312,2)</f>
        <v>0</v>
      </c>
      <c r="BL1312" s="19" t="s">
        <v>239</v>
      </c>
      <c r="BM1312" s="231" t="s">
        <v>1351</v>
      </c>
    </row>
    <row r="1313" s="13" customFormat="1">
      <c r="A1313" s="13"/>
      <c r="B1313" s="233"/>
      <c r="C1313" s="234"/>
      <c r="D1313" s="235" t="s">
        <v>147</v>
      </c>
      <c r="E1313" s="236" t="s">
        <v>19</v>
      </c>
      <c r="F1313" s="237" t="s">
        <v>1346</v>
      </c>
      <c r="G1313" s="234"/>
      <c r="H1313" s="236" t="s">
        <v>19</v>
      </c>
      <c r="I1313" s="238"/>
      <c r="J1313" s="234"/>
      <c r="K1313" s="234"/>
      <c r="L1313" s="239"/>
      <c r="M1313" s="240"/>
      <c r="N1313" s="241"/>
      <c r="O1313" s="241"/>
      <c r="P1313" s="241"/>
      <c r="Q1313" s="241"/>
      <c r="R1313" s="241"/>
      <c r="S1313" s="241"/>
      <c r="T1313" s="242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3" t="s">
        <v>147</v>
      </c>
      <c r="AU1313" s="243" t="s">
        <v>83</v>
      </c>
      <c r="AV1313" s="13" t="s">
        <v>81</v>
      </c>
      <c r="AW1313" s="13" t="s">
        <v>35</v>
      </c>
      <c r="AX1313" s="13" t="s">
        <v>73</v>
      </c>
      <c r="AY1313" s="243" t="s">
        <v>137</v>
      </c>
    </row>
    <row r="1314" s="14" customFormat="1">
      <c r="A1314" s="14"/>
      <c r="B1314" s="244"/>
      <c r="C1314" s="245"/>
      <c r="D1314" s="235" t="s">
        <v>147</v>
      </c>
      <c r="E1314" s="246" t="s">
        <v>19</v>
      </c>
      <c r="F1314" s="247" t="s">
        <v>261</v>
      </c>
      <c r="G1314" s="245"/>
      <c r="H1314" s="248">
        <v>2</v>
      </c>
      <c r="I1314" s="249"/>
      <c r="J1314" s="245"/>
      <c r="K1314" s="245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4" t="s">
        <v>147</v>
      </c>
      <c r="AU1314" s="254" t="s">
        <v>83</v>
      </c>
      <c r="AV1314" s="14" t="s">
        <v>83</v>
      </c>
      <c r="AW1314" s="14" t="s">
        <v>35</v>
      </c>
      <c r="AX1314" s="14" t="s">
        <v>81</v>
      </c>
      <c r="AY1314" s="254" t="s">
        <v>137</v>
      </c>
    </row>
    <row r="1315" s="2" customFormat="1" ht="33" customHeight="1">
      <c r="A1315" s="40"/>
      <c r="B1315" s="41"/>
      <c r="C1315" s="220" t="s">
        <v>1352</v>
      </c>
      <c r="D1315" s="220" t="s">
        <v>140</v>
      </c>
      <c r="E1315" s="221" t="s">
        <v>1353</v>
      </c>
      <c r="F1315" s="222" t="s">
        <v>1354</v>
      </c>
      <c r="G1315" s="223" t="s">
        <v>212</v>
      </c>
      <c r="H1315" s="224">
        <v>4</v>
      </c>
      <c r="I1315" s="225"/>
      <c r="J1315" s="226">
        <f>ROUND(I1315*H1315,2)</f>
        <v>0</v>
      </c>
      <c r="K1315" s="222" t="s">
        <v>144</v>
      </c>
      <c r="L1315" s="46"/>
      <c r="M1315" s="227" t="s">
        <v>19</v>
      </c>
      <c r="N1315" s="228" t="s">
        <v>44</v>
      </c>
      <c r="O1315" s="86"/>
      <c r="P1315" s="229">
        <f>O1315*H1315</f>
        <v>0</v>
      </c>
      <c r="Q1315" s="229">
        <v>0.0020999999999999999</v>
      </c>
      <c r="R1315" s="229">
        <f>Q1315*H1315</f>
        <v>0.0083999999999999995</v>
      </c>
      <c r="S1315" s="229">
        <v>0</v>
      </c>
      <c r="T1315" s="230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31" t="s">
        <v>239</v>
      </c>
      <c r="AT1315" s="231" t="s">
        <v>140</v>
      </c>
      <c r="AU1315" s="231" t="s">
        <v>83</v>
      </c>
      <c r="AY1315" s="19" t="s">
        <v>137</v>
      </c>
      <c r="BE1315" s="232">
        <f>IF(N1315="základní",J1315,0)</f>
        <v>0</v>
      </c>
      <c r="BF1315" s="232">
        <f>IF(N1315="snížená",J1315,0)</f>
        <v>0</v>
      </c>
      <c r="BG1315" s="232">
        <f>IF(N1315="zákl. přenesená",J1315,0)</f>
        <v>0</v>
      </c>
      <c r="BH1315" s="232">
        <f>IF(N1315="sníž. přenesená",J1315,0)</f>
        <v>0</v>
      </c>
      <c r="BI1315" s="232">
        <f>IF(N1315="nulová",J1315,0)</f>
        <v>0</v>
      </c>
      <c r="BJ1315" s="19" t="s">
        <v>81</v>
      </c>
      <c r="BK1315" s="232">
        <f>ROUND(I1315*H1315,2)</f>
        <v>0</v>
      </c>
      <c r="BL1315" s="19" t="s">
        <v>239</v>
      </c>
      <c r="BM1315" s="231" t="s">
        <v>1355</v>
      </c>
    </row>
    <row r="1316" s="13" customFormat="1">
      <c r="A1316" s="13"/>
      <c r="B1316" s="233"/>
      <c r="C1316" s="234"/>
      <c r="D1316" s="235" t="s">
        <v>147</v>
      </c>
      <c r="E1316" s="236" t="s">
        <v>19</v>
      </c>
      <c r="F1316" s="237" t="s">
        <v>1346</v>
      </c>
      <c r="G1316" s="234"/>
      <c r="H1316" s="236" t="s">
        <v>19</v>
      </c>
      <c r="I1316" s="238"/>
      <c r="J1316" s="234"/>
      <c r="K1316" s="234"/>
      <c r="L1316" s="239"/>
      <c r="M1316" s="240"/>
      <c r="N1316" s="241"/>
      <c r="O1316" s="241"/>
      <c r="P1316" s="241"/>
      <c r="Q1316" s="241"/>
      <c r="R1316" s="241"/>
      <c r="S1316" s="241"/>
      <c r="T1316" s="24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3" t="s">
        <v>147</v>
      </c>
      <c r="AU1316" s="243" t="s">
        <v>83</v>
      </c>
      <c r="AV1316" s="13" t="s">
        <v>81</v>
      </c>
      <c r="AW1316" s="13" t="s">
        <v>35</v>
      </c>
      <c r="AX1316" s="13" t="s">
        <v>73</v>
      </c>
      <c r="AY1316" s="243" t="s">
        <v>137</v>
      </c>
    </row>
    <row r="1317" s="14" customFormat="1">
      <c r="A1317" s="14"/>
      <c r="B1317" s="244"/>
      <c r="C1317" s="245"/>
      <c r="D1317" s="235" t="s">
        <v>147</v>
      </c>
      <c r="E1317" s="246" t="s">
        <v>19</v>
      </c>
      <c r="F1317" s="247" t="s">
        <v>1356</v>
      </c>
      <c r="G1317" s="245"/>
      <c r="H1317" s="248">
        <v>4</v>
      </c>
      <c r="I1317" s="249"/>
      <c r="J1317" s="245"/>
      <c r="K1317" s="245"/>
      <c r="L1317" s="250"/>
      <c r="M1317" s="251"/>
      <c r="N1317" s="252"/>
      <c r="O1317" s="252"/>
      <c r="P1317" s="252"/>
      <c r="Q1317" s="252"/>
      <c r="R1317" s="252"/>
      <c r="S1317" s="252"/>
      <c r="T1317" s="253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4" t="s">
        <v>147</v>
      </c>
      <c r="AU1317" s="254" t="s">
        <v>83</v>
      </c>
      <c r="AV1317" s="14" t="s">
        <v>83</v>
      </c>
      <c r="AW1317" s="14" t="s">
        <v>35</v>
      </c>
      <c r="AX1317" s="14" t="s">
        <v>81</v>
      </c>
      <c r="AY1317" s="254" t="s">
        <v>137</v>
      </c>
    </row>
    <row r="1318" s="2" customFormat="1" ht="33" customHeight="1">
      <c r="A1318" s="40"/>
      <c r="B1318" s="41"/>
      <c r="C1318" s="220" t="s">
        <v>1357</v>
      </c>
      <c r="D1318" s="220" t="s">
        <v>140</v>
      </c>
      <c r="E1318" s="221" t="s">
        <v>1358</v>
      </c>
      <c r="F1318" s="222" t="s">
        <v>1359</v>
      </c>
      <c r="G1318" s="223" t="s">
        <v>212</v>
      </c>
      <c r="H1318" s="224">
        <v>14.85</v>
      </c>
      <c r="I1318" s="225"/>
      <c r="J1318" s="226">
        <f>ROUND(I1318*H1318,2)</f>
        <v>0</v>
      </c>
      <c r="K1318" s="222" t="s">
        <v>390</v>
      </c>
      <c r="L1318" s="46"/>
      <c r="M1318" s="227" t="s">
        <v>19</v>
      </c>
      <c r="N1318" s="228" t="s">
        <v>44</v>
      </c>
      <c r="O1318" s="86"/>
      <c r="P1318" s="229">
        <f>O1318*H1318</f>
        <v>0</v>
      </c>
      <c r="Q1318" s="229">
        <v>0.0030300000000000001</v>
      </c>
      <c r="R1318" s="229">
        <f>Q1318*H1318</f>
        <v>0.044995500000000001</v>
      </c>
      <c r="S1318" s="229">
        <v>0</v>
      </c>
      <c r="T1318" s="230">
        <f>S1318*H1318</f>
        <v>0</v>
      </c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R1318" s="231" t="s">
        <v>239</v>
      </c>
      <c r="AT1318" s="231" t="s">
        <v>140</v>
      </c>
      <c r="AU1318" s="231" t="s">
        <v>83</v>
      </c>
      <c r="AY1318" s="19" t="s">
        <v>137</v>
      </c>
      <c r="BE1318" s="232">
        <f>IF(N1318="základní",J1318,0)</f>
        <v>0</v>
      </c>
      <c r="BF1318" s="232">
        <f>IF(N1318="snížená",J1318,0)</f>
        <v>0</v>
      </c>
      <c r="BG1318" s="232">
        <f>IF(N1318="zákl. přenesená",J1318,0)</f>
        <v>0</v>
      </c>
      <c r="BH1318" s="232">
        <f>IF(N1318="sníž. přenesená",J1318,0)</f>
        <v>0</v>
      </c>
      <c r="BI1318" s="232">
        <f>IF(N1318="nulová",J1318,0)</f>
        <v>0</v>
      </c>
      <c r="BJ1318" s="19" t="s">
        <v>81</v>
      </c>
      <c r="BK1318" s="232">
        <f>ROUND(I1318*H1318,2)</f>
        <v>0</v>
      </c>
      <c r="BL1318" s="19" t="s">
        <v>239</v>
      </c>
      <c r="BM1318" s="231" t="s">
        <v>1360</v>
      </c>
    </row>
    <row r="1319" s="13" customFormat="1">
      <c r="A1319" s="13"/>
      <c r="B1319" s="233"/>
      <c r="C1319" s="234"/>
      <c r="D1319" s="235" t="s">
        <v>147</v>
      </c>
      <c r="E1319" s="236" t="s">
        <v>19</v>
      </c>
      <c r="F1319" s="237" t="s">
        <v>1329</v>
      </c>
      <c r="G1319" s="234"/>
      <c r="H1319" s="236" t="s">
        <v>19</v>
      </c>
      <c r="I1319" s="238"/>
      <c r="J1319" s="234"/>
      <c r="K1319" s="234"/>
      <c r="L1319" s="239"/>
      <c r="M1319" s="240"/>
      <c r="N1319" s="241"/>
      <c r="O1319" s="241"/>
      <c r="P1319" s="241"/>
      <c r="Q1319" s="241"/>
      <c r="R1319" s="241"/>
      <c r="S1319" s="241"/>
      <c r="T1319" s="242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3" t="s">
        <v>147</v>
      </c>
      <c r="AU1319" s="243" t="s">
        <v>83</v>
      </c>
      <c r="AV1319" s="13" t="s">
        <v>81</v>
      </c>
      <c r="AW1319" s="13" t="s">
        <v>35</v>
      </c>
      <c r="AX1319" s="13" t="s">
        <v>73</v>
      </c>
      <c r="AY1319" s="243" t="s">
        <v>137</v>
      </c>
    </row>
    <row r="1320" s="14" customFormat="1">
      <c r="A1320" s="14"/>
      <c r="B1320" s="244"/>
      <c r="C1320" s="245"/>
      <c r="D1320" s="235" t="s">
        <v>147</v>
      </c>
      <c r="E1320" s="246" t="s">
        <v>19</v>
      </c>
      <c r="F1320" s="247" t="s">
        <v>1330</v>
      </c>
      <c r="G1320" s="245"/>
      <c r="H1320" s="248">
        <v>14.85</v>
      </c>
      <c r="I1320" s="249"/>
      <c r="J1320" s="245"/>
      <c r="K1320" s="245"/>
      <c r="L1320" s="250"/>
      <c r="M1320" s="251"/>
      <c r="N1320" s="252"/>
      <c r="O1320" s="252"/>
      <c r="P1320" s="252"/>
      <c r="Q1320" s="252"/>
      <c r="R1320" s="252"/>
      <c r="S1320" s="252"/>
      <c r="T1320" s="25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4" t="s">
        <v>147</v>
      </c>
      <c r="AU1320" s="254" t="s">
        <v>83</v>
      </c>
      <c r="AV1320" s="14" t="s">
        <v>83</v>
      </c>
      <c r="AW1320" s="14" t="s">
        <v>35</v>
      </c>
      <c r="AX1320" s="14" t="s">
        <v>81</v>
      </c>
      <c r="AY1320" s="254" t="s">
        <v>137</v>
      </c>
    </row>
    <row r="1321" s="2" customFormat="1" ht="33" customHeight="1">
      <c r="A1321" s="40"/>
      <c r="B1321" s="41"/>
      <c r="C1321" s="220" t="s">
        <v>1361</v>
      </c>
      <c r="D1321" s="220" t="s">
        <v>140</v>
      </c>
      <c r="E1321" s="221" t="s">
        <v>1362</v>
      </c>
      <c r="F1321" s="222" t="s">
        <v>1363</v>
      </c>
      <c r="G1321" s="223" t="s">
        <v>212</v>
      </c>
      <c r="H1321" s="224">
        <v>16.100000000000001</v>
      </c>
      <c r="I1321" s="225"/>
      <c r="J1321" s="226">
        <f>ROUND(I1321*H1321,2)</f>
        <v>0</v>
      </c>
      <c r="K1321" s="222" t="s">
        <v>390</v>
      </c>
      <c r="L1321" s="46"/>
      <c r="M1321" s="227" t="s">
        <v>19</v>
      </c>
      <c r="N1321" s="228" t="s">
        <v>44</v>
      </c>
      <c r="O1321" s="86"/>
      <c r="P1321" s="229">
        <f>O1321*H1321</f>
        <v>0</v>
      </c>
      <c r="Q1321" s="229">
        <v>0.0018600000000000001</v>
      </c>
      <c r="R1321" s="229">
        <f>Q1321*H1321</f>
        <v>0.029946000000000004</v>
      </c>
      <c r="S1321" s="229">
        <v>0</v>
      </c>
      <c r="T1321" s="230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31" t="s">
        <v>239</v>
      </c>
      <c r="AT1321" s="231" t="s">
        <v>140</v>
      </c>
      <c r="AU1321" s="231" t="s">
        <v>83</v>
      </c>
      <c r="AY1321" s="19" t="s">
        <v>137</v>
      </c>
      <c r="BE1321" s="232">
        <f>IF(N1321="základní",J1321,0)</f>
        <v>0</v>
      </c>
      <c r="BF1321" s="232">
        <f>IF(N1321="snížená",J1321,0)</f>
        <v>0</v>
      </c>
      <c r="BG1321" s="232">
        <f>IF(N1321="zákl. přenesená",J1321,0)</f>
        <v>0</v>
      </c>
      <c r="BH1321" s="232">
        <f>IF(N1321="sníž. přenesená",J1321,0)</f>
        <v>0</v>
      </c>
      <c r="BI1321" s="232">
        <f>IF(N1321="nulová",J1321,0)</f>
        <v>0</v>
      </c>
      <c r="BJ1321" s="19" t="s">
        <v>81</v>
      </c>
      <c r="BK1321" s="232">
        <f>ROUND(I1321*H1321,2)</f>
        <v>0</v>
      </c>
      <c r="BL1321" s="19" t="s">
        <v>239</v>
      </c>
      <c r="BM1321" s="231" t="s">
        <v>1364</v>
      </c>
    </row>
    <row r="1322" s="13" customFormat="1">
      <c r="A1322" s="13"/>
      <c r="B1322" s="233"/>
      <c r="C1322" s="234"/>
      <c r="D1322" s="235" t="s">
        <v>147</v>
      </c>
      <c r="E1322" s="236" t="s">
        <v>19</v>
      </c>
      <c r="F1322" s="237" t="s">
        <v>1323</v>
      </c>
      <c r="G1322" s="234"/>
      <c r="H1322" s="236" t="s">
        <v>19</v>
      </c>
      <c r="I1322" s="238"/>
      <c r="J1322" s="234"/>
      <c r="K1322" s="234"/>
      <c r="L1322" s="239"/>
      <c r="M1322" s="240"/>
      <c r="N1322" s="241"/>
      <c r="O1322" s="241"/>
      <c r="P1322" s="241"/>
      <c r="Q1322" s="241"/>
      <c r="R1322" s="241"/>
      <c r="S1322" s="241"/>
      <c r="T1322" s="242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3" t="s">
        <v>147</v>
      </c>
      <c r="AU1322" s="243" t="s">
        <v>83</v>
      </c>
      <c r="AV1322" s="13" t="s">
        <v>81</v>
      </c>
      <c r="AW1322" s="13" t="s">
        <v>35</v>
      </c>
      <c r="AX1322" s="13" t="s">
        <v>73</v>
      </c>
      <c r="AY1322" s="243" t="s">
        <v>137</v>
      </c>
    </row>
    <row r="1323" s="14" customFormat="1">
      <c r="A1323" s="14"/>
      <c r="B1323" s="244"/>
      <c r="C1323" s="245"/>
      <c r="D1323" s="235" t="s">
        <v>147</v>
      </c>
      <c r="E1323" s="246" t="s">
        <v>19</v>
      </c>
      <c r="F1323" s="247" t="s">
        <v>1324</v>
      </c>
      <c r="G1323" s="245"/>
      <c r="H1323" s="248">
        <v>16.100000000000001</v>
      </c>
      <c r="I1323" s="249"/>
      <c r="J1323" s="245"/>
      <c r="K1323" s="245"/>
      <c r="L1323" s="250"/>
      <c r="M1323" s="251"/>
      <c r="N1323" s="252"/>
      <c r="O1323" s="252"/>
      <c r="P1323" s="252"/>
      <c r="Q1323" s="252"/>
      <c r="R1323" s="252"/>
      <c r="S1323" s="252"/>
      <c r="T1323" s="253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4" t="s">
        <v>147</v>
      </c>
      <c r="AU1323" s="254" t="s">
        <v>83</v>
      </c>
      <c r="AV1323" s="14" t="s">
        <v>83</v>
      </c>
      <c r="AW1323" s="14" t="s">
        <v>35</v>
      </c>
      <c r="AX1323" s="14" t="s">
        <v>81</v>
      </c>
      <c r="AY1323" s="254" t="s">
        <v>137</v>
      </c>
    </row>
    <row r="1324" s="2" customFormat="1" ht="33" customHeight="1">
      <c r="A1324" s="40"/>
      <c r="B1324" s="41"/>
      <c r="C1324" s="220" t="s">
        <v>1365</v>
      </c>
      <c r="D1324" s="220" t="s">
        <v>140</v>
      </c>
      <c r="E1324" s="221" t="s">
        <v>1366</v>
      </c>
      <c r="F1324" s="222" t="s">
        <v>1367</v>
      </c>
      <c r="G1324" s="223" t="s">
        <v>212</v>
      </c>
      <c r="H1324" s="224">
        <v>16.100000000000001</v>
      </c>
      <c r="I1324" s="225"/>
      <c r="J1324" s="226">
        <f>ROUND(I1324*H1324,2)</f>
        <v>0</v>
      </c>
      <c r="K1324" s="222" t="s">
        <v>390</v>
      </c>
      <c r="L1324" s="46"/>
      <c r="M1324" s="227" t="s">
        <v>19</v>
      </c>
      <c r="N1324" s="228" t="s">
        <v>44</v>
      </c>
      <c r="O1324" s="86"/>
      <c r="P1324" s="229">
        <f>O1324*H1324</f>
        <v>0</v>
      </c>
      <c r="Q1324" s="229">
        <v>0.0018600000000000001</v>
      </c>
      <c r="R1324" s="229">
        <f>Q1324*H1324</f>
        <v>0.029946000000000004</v>
      </c>
      <c r="S1324" s="229">
        <v>0</v>
      </c>
      <c r="T1324" s="230">
        <f>S1324*H1324</f>
        <v>0</v>
      </c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R1324" s="231" t="s">
        <v>239</v>
      </c>
      <c r="AT1324" s="231" t="s">
        <v>140</v>
      </c>
      <c r="AU1324" s="231" t="s">
        <v>83</v>
      </c>
      <c r="AY1324" s="19" t="s">
        <v>137</v>
      </c>
      <c r="BE1324" s="232">
        <f>IF(N1324="základní",J1324,0)</f>
        <v>0</v>
      </c>
      <c r="BF1324" s="232">
        <f>IF(N1324="snížená",J1324,0)</f>
        <v>0</v>
      </c>
      <c r="BG1324" s="232">
        <f>IF(N1324="zákl. přenesená",J1324,0)</f>
        <v>0</v>
      </c>
      <c r="BH1324" s="232">
        <f>IF(N1324="sníž. přenesená",J1324,0)</f>
        <v>0</v>
      </c>
      <c r="BI1324" s="232">
        <f>IF(N1324="nulová",J1324,0)</f>
        <v>0</v>
      </c>
      <c r="BJ1324" s="19" t="s">
        <v>81</v>
      </c>
      <c r="BK1324" s="232">
        <f>ROUND(I1324*H1324,2)</f>
        <v>0</v>
      </c>
      <c r="BL1324" s="19" t="s">
        <v>239</v>
      </c>
      <c r="BM1324" s="231" t="s">
        <v>1368</v>
      </c>
    </row>
    <row r="1325" s="13" customFormat="1">
      <c r="A1325" s="13"/>
      <c r="B1325" s="233"/>
      <c r="C1325" s="234"/>
      <c r="D1325" s="235" t="s">
        <v>147</v>
      </c>
      <c r="E1325" s="236" t="s">
        <v>19</v>
      </c>
      <c r="F1325" s="237" t="s">
        <v>1335</v>
      </c>
      <c r="G1325" s="234"/>
      <c r="H1325" s="236" t="s">
        <v>19</v>
      </c>
      <c r="I1325" s="238"/>
      <c r="J1325" s="234"/>
      <c r="K1325" s="234"/>
      <c r="L1325" s="239"/>
      <c r="M1325" s="240"/>
      <c r="N1325" s="241"/>
      <c r="O1325" s="241"/>
      <c r="P1325" s="241"/>
      <c r="Q1325" s="241"/>
      <c r="R1325" s="241"/>
      <c r="S1325" s="241"/>
      <c r="T1325" s="242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3" t="s">
        <v>147</v>
      </c>
      <c r="AU1325" s="243" t="s">
        <v>83</v>
      </c>
      <c r="AV1325" s="13" t="s">
        <v>81</v>
      </c>
      <c r="AW1325" s="13" t="s">
        <v>35</v>
      </c>
      <c r="AX1325" s="13" t="s">
        <v>73</v>
      </c>
      <c r="AY1325" s="243" t="s">
        <v>137</v>
      </c>
    </row>
    <row r="1326" s="14" customFormat="1">
      <c r="A1326" s="14"/>
      <c r="B1326" s="244"/>
      <c r="C1326" s="245"/>
      <c r="D1326" s="235" t="s">
        <v>147</v>
      </c>
      <c r="E1326" s="246" t="s">
        <v>19</v>
      </c>
      <c r="F1326" s="247" t="s">
        <v>1324</v>
      </c>
      <c r="G1326" s="245"/>
      <c r="H1326" s="248">
        <v>16.100000000000001</v>
      </c>
      <c r="I1326" s="249"/>
      <c r="J1326" s="245"/>
      <c r="K1326" s="245"/>
      <c r="L1326" s="250"/>
      <c r="M1326" s="251"/>
      <c r="N1326" s="252"/>
      <c r="O1326" s="252"/>
      <c r="P1326" s="252"/>
      <c r="Q1326" s="252"/>
      <c r="R1326" s="252"/>
      <c r="S1326" s="252"/>
      <c r="T1326" s="25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4" t="s">
        <v>147</v>
      </c>
      <c r="AU1326" s="254" t="s">
        <v>83</v>
      </c>
      <c r="AV1326" s="14" t="s">
        <v>83</v>
      </c>
      <c r="AW1326" s="14" t="s">
        <v>35</v>
      </c>
      <c r="AX1326" s="14" t="s">
        <v>81</v>
      </c>
      <c r="AY1326" s="254" t="s">
        <v>137</v>
      </c>
    </row>
    <row r="1327" s="2" customFormat="1" ht="33" customHeight="1">
      <c r="A1327" s="40"/>
      <c r="B1327" s="41"/>
      <c r="C1327" s="220" t="s">
        <v>1369</v>
      </c>
      <c r="D1327" s="220" t="s">
        <v>140</v>
      </c>
      <c r="E1327" s="221" t="s">
        <v>1370</v>
      </c>
      <c r="F1327" s="222" t="s">
        <v>1371</v>
      </c>
      <c r="G1327" s="223" t="s">
        <v>212</v>
      </c>
      <c r="H1327" s="224">
        <v>3.5</v>
      </c>
      <c r="I1327" s="225"/>
      <c r="J1327" s="226">
        <f>ROUND(I1327*H1327,2)</f>
        <v>0</v>
      </c>
      <c r="K1327" s="222" t="s">
        <v>390</v>
      </c>
      <c r="L1327" s="46"/>
      <c r="M1327" s="227" t="s">
        <v>19</v>
      </c>
      <c r="N1327" s="228" t="s">
        <v>44</v>
      </c>
      <c r="O1327" s="86"/>
      <c r="P1327" s="229">
        <f>O1327*H1327</f>
        <v>0</v>
      </c>
      <c r="Q1327" s="229">
        <v>0.0022000000000000001</v>
      </c>
      <c r="R1327" s="229">
        <f>Q1327*H1327</f>
        <v>0.0077000000000000002</v>
      </c>
      <c r="S1327" s="229">
        <v>0</v>
      </c>
      <c r="T1327" s="230">
        <f>S1327*H1327</f>
        <v>0</v>
      </c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R1327" s="231" t="s">
        <v>239</v>
      </c>
      <c r="AT1327" s="231" t="s">
        <v>140</v>
      </c>
      <c r="AU1327" s="231" t="s">
        <v>83</v>
      </c>
      <c r="AY1327" s="19" t="s">
        <v>137</v>
      </c>
      <c r="BE1327" s="232">
        <f>IF(N1327="základní",J1327,0)</f>
        <v>0</v>
      </c>
      <c r="BF1327" s="232">
        <f>IF(N1327="snížená",J1327,0)</f>
        <v>0</v>
      </c>
      <c r="BG1327" s="232">
        <f>IF(N1327="zákl. přenesená",J1327,0)</f>
        <v>0</v>
      </c>
      <c r="BH1327" s="232">
        <f>IF(N1327="sníž. přenesená",J1327,0)</f>
        <v>0</v>
      </c>
      <c r="BI1327" s="232">
        <f>IF(N1327="nulová",J1327,0)</f>
        <v>0</v>
      </c>
      <c r="BJ1327" s="19" t="s">
        <v>81</v>
      </c>
      <c r="BK1327" s="232">
        <f>ROUND(I1327*H1327,2)</f>
        <v>0</v>
      </c>
      <c r="BL1327" s="19" t="s">
        <v>239</v>
      </c>
      <c r="BM1327" s="231" t="s">
        <v>1372</v>
      </c>
    </row>
    <row r="1328" s="13" customFormat="1">
      <c r="A1328" s="13"/>
      <c r="B1328" s="233"/>
      <c r="C1328" s="234"/>
      <c r="D1328" s="235" t="s">
        <v>147</v>
      </c>
      <c r="E1328" s="236" t="s">
        <v>19</v>
      </c>
      <c r="F1328" s="237" t="s">
        <v>1373</v>
      </c>
      <c r="G1328" s="234"/>
      <c r="H1328" s="236" t="s">
        <v>19</v>
      </c>
      <c r="I1328" s="238"/>
      <c r="J1328" s="234"/>
      <c r="K1328" s="234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147</v>
      </c>
      <c r="AU1328" s="243" t="s">
        <v>83</v>
      </c>
      <c r="AV1328" s="13" t="s">
        <v>81</v>
      </c>
      <c r="AW1328" s="13" t="s">
        <v>35</v>
      </c>
      <c r="AX1328" s="13" t="s">
        <v>73</v>
      </c>
      <c r="AY1328" s="243" t="s">
        <v>137</v>
      </c>
    </row>
    <row r="1329" s="14" customFormat="1">
      <c r="A1329" s="14"/>
      <c r="B1329" s="244"/>
      <c r="C1329" s="245"/>
      <c r="D1329" s="235" t="s">
        <v>147</v>
      </c>
      <c r="E1329" s="246" t="s">
        <v>19</v>
      </c>
      <c r="F1329" s="247" t="s">
        <v>1374</v>
      </c>
      <c r="G1329" s="245"/>
      <c r="H1329" s="248">
        <v>3.5</v>
      </c>
      <c r="I1329" s="249"/>
      <c r="J1329" s="245"/>
      <c r="K1329" s="245"/>
      <c r="L1329" s="250"/>
      <c r="M1329" s="251"/>
      <c r="N1329" s="252"/>
      <c r="O1329" s="252"/>
      <c r="P1329" s="252"/>
      <c r="Q1329" s="252"/>
      <c r="R1329" s="252"/>
      <c r="S1329" s="252"/>
      <c r="T1329" s="25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4" t="s">
        <v>147</v>
      </c>
      <c r="AU1329" s="254" t="s">
        <v>83</v>
      </c>
      <c r="AV1329" s="14" t="s">
        <v>83</v>
      </c>
      <c r="AW1329" s="14" t="s">
        <v>35</v>
      </c>
      <c r="AX1329" s="14" t="s">
        <v>81</v>
      </c>
      <c r="AY1329" s="254" t="s">
        <v>137</v>
      </c>
    </row>
    <row r="1330" s="2" customFormat="1" ht="21.75" customHeight="1">
      <c r="A1330" s="40"/>
      <c r="B1330" s="41"/>
      <c r="C1330" s="220" t="s">
        <v>1375</v>
      </c>
      <c r="D1330" s="220" t="s">
        <v>140</v>
      </c>
      <c r="E1330" s="221" t="s">
        <v>1376</v>
      </c>
      <c r="F1330" s="222" t="s">
        <v>1377</v>
      </c>
      <c r="G1330" s="223" t="s">
        <v>212</v>
      </c>
      <c r="H1330" s="224">
        <v>17.699999999999999</v>
      </c>
      <c r="I1330" s="225"/>
      <c r="J1330" s="226">
        <f>ROUND(I1330*H1330,2)</f>
        <v>0</v>
      </c>
      <c r="K1330" s="222" t="s">
        <v>390</v>
      </c>
      <c r="L1330" s="46"/>
      <c r="M1330" s="227" t="s">
        <v>19</v>
      </c>
      <c r="N1330" s="228" t="s">
        <v>44</v>
      </c>
      <c r="O1330" s="86"/>
      <c r="P1330" s="229">
        <f>O1330*H1330</f>
        <v>0</v>
      </c>
      <c r="Q1330" s="229">
        <v>0</v>
      </c>
      <c r="R1330" s="229">
        <f>Q1330*H1330</f>
        <v>0</v>
      </c>
      <c r="S1330" s="229">
        <v>0</v>
      </c>
      <c r="T1330" s="230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31" t="s">
        <v>239</v>
      </c>
      <c r="AT1330" s="231" t="s">
        <v>140</v>
      </c>
      <c r="AU1330" s="231" t="s">
        <v>83</v>
      </c>
      <c r="AY1330" s="19" t="s">
        <v>137</v>
      </c>
      <c r="BE1330" s="232">
        <f>IF(N1330="základní",J1330,0)</f>
        <v>0</v>
      </c>
      <c r="BF1330" s="232">
        <f>IF(N1330="snížená",J1330,0)</f>
        <v>0</v>
      </c>
      <c r="BG1330" s="232">
        <f>IF(N1330="zákl. přenesená",J1330,0)</f>
        <v>0</v>
      </c>
      <c r="BH1330" s="232">
        <f>IF(N1330="sníž. přenesená",J1330,0)</f>
        <v>0</v>
      </c>
      <c r="BI1330" s="232">
        <f>IF(N1330="nulová",J1330,0)</f>
        <v>0</v>
      </c>
      <c r="BJ1330" s="19" t="s">
        <v>81</v>
      </c>
      <c r="BK1330" s="232">
        <f>ROUND(I1330*H1330,2)</f>
        <v>0</v>
      </c>
      <c r="BL1330" s="19" t="s">
        <v>239</v>
      </c>
      <c r="BM1330" s="231" t="s">
        <v>1378</v>
      </c>
    </row>
    <row r="1331" s="13" customFormat="1">
      <c r="A1331" s="13"/>
      <c r="B1331" s="233"/>
      <c r="C1331" s="234"/>
      <c r="D1331" s="235" t="s">
        <v>147</v>
      </c>
      <c r="E1331" s="236" t="s">
        <v>19</v>
      </c>
      <c r="F1331" s="237" t="s">
        <v>1379</v>
      </c>
      <c r="G1331" s="234"/>
      <c r="H1331" s="236" t="s">
        <v>19</v>
      </c>
      <c r="I1331" s="238"/>
      <c r="J1331" s="234"/>
      <c r="K1331" s="234"/>
      <c r="L1331" s="239"/>
      <c r="M1331" s="240"/>
      <c r="N1331" s="241"/>
      <c r="O1331" s="241"/>
      <c r="P1331" s="241"/>
      <c r="Q1331" s="241"/>
      <c r="R1331" s="241"/>
      <c r="S1331" s="241"/>
      <c r="T1331" s="242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3" t="s">
        <v>147</v>
      </c>
      <c r="AU1331" s="243" t="s">
        <v>83</v>
      </c>
      <c r="AV1331" s="13" t="s">
        <v>81</v>
      </c>
      <c r="AW1331" s="13" t="s">
        <v>35</v>
      </c>
      <c r="AX1331" s="13" t="s">
        <v>73</v>
      </c>
      <c r="AY1331" s="243" t="s">
        <v>137</v>
      </c>
    </row>
    <row r="1332" s="14" customFormat="1">
      <c r="A1332" s="14"/>
      <c r="B1332" s="244"/>
      <c r="C1332" s="245"/>
      <c r="D1332" s="235" t="s">
        <v>147</v>
      </c>
      <c r="E1332" s="246" t="s">
        <v>19</v>
      </c>
      <c r="F1332" s="247" t="s">
        <v>1380</v>
      </c>
      <c r="G1332" s="245"/>
      <c r="H1332" s="248">
        <v>17.699999999999999</v>
      </c>
      <c r="I1332" s="249"/>
      <c r="J1332" s="245"/>
      <c r="K1332" s="245"/>
      <c r="L1332" s="250"/>
      <c r="M1332" s="251"/>
      <c r="N1332" s="252"/>
      <c r="O1332" s="252"/>
      <c r="P1332" s="252"/>
      <c r="Q1332" s="252"/>
      <c r="R1332" s="252"/>
      <c r="S1332" s="252"/>
      <c r="T1332" s="253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4" t="s">
        <v>147</v>
      </c>
      <c r="AU1332" s="254" t="s">
        <v>83</v>
      </c>
      <c r="AV1332" s="14" t="s">
        <v>83</v>
      </c>
      <c r="AW1332" s="14" t="s">
        <v>35</v>
      </c>
      <c r="AX1332" s="14" t="s">
        <v>81</v>
      </c>
      <c r="AY1332" s="254" t="s">
        <v>137</v>
      </c>
    </row>
    <row r="1333" s="2" customFormat="1" ht="21.75" customHeight="1">
      <c r="A1333" s="40"/>
      <c r="B1333" s="41"/>
      <c r="C1333" s="220" t="s">
        <v>1381</v>
      </c>
      <c r="D1333" s="220" t="s">
        <v>140</v>
      </c>
      <c r="E1333" s="221" t="s">
        <v>1382</v>
      </c>
      <c r="F1333" s="222" t="s">
        <v>1383</v>
      </c>
      <c r="G1333" s="223" t="s">
        <v>212</v>
      </c>
      <c r="H1333" s="224">
        <v>9.6600000000000001</v>
      </c>
      <c r="I1333" s="225"/>
      <c r="J1333" s="226">
        <f>ROUND(I1333*H1333,2)</f>
        <v>0</v>
      </c>
      <c r="K1333" s="222" t="s">
        <v>390</v>
      </c>
      <c r="L1333" s="46"/>
      <c r="M1333" s="227" t="s">
        <v>19</v>
      </c>
      <c r="N1333" s="228" t="s">
        <v>44</v>
      </c>
      <c r="O1333" s="86"/>
      <c r="P1333" s="229">
        <f>O1333*H1333</f>
        <v>0</v>
      </c>
      <c r="Q1333" s="229">
        <v>0</v>
      </c>
      <c r="R1333" s="229">
        <f>Q1333*H1333</f>
        <v>0</v>
      </c>
      <c r="S1333" s="229">
        <v>0</v>
      </c>
      <c r="T1333" s="230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31" t="s">
        <v>239</v>
      </c>
      <c r="AT1333" s="231" t="s">
        <v>140</v>
      </c>
      <c r="AU1333" s="231" t="s">
        <v>83</v>
      </c>
      <c r="AY1333" s="19" t="s">
        <v>137</v>
      </c>
      <c r="BE1333" s="232">
        <f>IF(N1333="základní",J1333,0)</f>
        <v>0</v>
      </c>
      <c r="BF1333" s="232">
        <f>IF(N1333="snížená",J1333,0)</f>
        <v>0</v>
      </c>
      <c r="BG1333" s="232">
        <f>IF(N1333="zákl. přenesená",J1333,0)</f>
        <v>0</v>
      </c>
      <c r="BH1333" s="232">
        <f>IF(N1333="sníž. přenesená",J1333,0)</f>
        <v>0</v>
      </c>
      <c r="BI1333" s="232">
        <f>IF(N1333="nulová",J1333,0)</f>
        <v>0</v>
      </c>
      <c r="BJ1333" s="19" t="s">
        <v>81</v>
      </c>
      <c r="BK1333" s="232">
        <f>ROUND(I1333*H1333,2)</f>
        <v>0</v>
      </c>
      <c r="BL1333" s="19" t="s">
        <v>239</v>
      </c>
      <c r="BM1333" s="231" t="s">
        <v>1384</v>
      </c>
    </row>
    <row r="1334" s="14" customFormat="1">
      <c r="A1334" s="14"/>
      <c r="B1334" s="244"/>
      <c r="C1334" s="245"/>
      <c r="D1334" s="235" t="s">
        <v>147</v>
      </c>
      <c r="E1334" s="246" t="s">
        <v>19</v>
      </c>
      <c r="F1334" s="247" t="s">
        <v>852</v>
      </c>
      <c r="G1334" s="245"/>
      <c r="H1334" s="248">
        <v>9.6600000000000001</v>
      </c>
      <c r="I1334" s="249"/>
      <c r="J1334" s="245"/>
      <c r="K1334" s="245"/>
      <c r="L1334" s="250"/>
      <c r="M1334" s="251"/>
      <c r="N1334" s="252"/>
      <c r="O1334" s="252"/>
      <c r="P1334" s="252"/>
      <c r="Q1334" s="252"/>
      <c r="R1334" s="252"/>
      <c r="S1334" s="252"/>
      <c r="T1334" s="253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4" t="s">
        <v>147</v>
      </c>
      <c r="AU1334" s="254" t="s">
        <v>83</v>
      </c>
      <c r="AV1334" s="14" t="s">
        <v>83</v>
      </c>
      <c r="AW1334" s="14" t="s">
        <v>35</v>
      </c>
      <c r="AX1334" s="14" t="s">
        <v>81</v>
      </c>
      <c r="AY1334" s="254" t="s">
        <v>137</v>
      </c>
    </row>
    <row r="1335" s="2" customFormat="1" ht="33" customHeight="1">
      <c r="A1335" s="40"/>
      <c r="B1335" s="41"/>
      <c r="C1335" s="220" t="s">
        <v>1385</v>
      </c>
      <c r="D1335" s="220" t="s">
        <v>140</v>
      </c>
      <c r="E1335" s="221" t="s">
        <v>1386</v>
      </c>
      <c r="F1335" s="222" t="s">
        <v>1387</v>
      </c>
      <c r="G1335" s="223" t="s">
        <v>997</v>
      </c>
      <c r="H1335" s="287"/>
      <c r="I1335" s="225"/>
      <c r="J1335" s="226">
        <f>ROUND(I1335*H1335,2)</f>
        <v>0</v>
      </c>
      <c r="K1335" s="222" t="s">
        <v>144</v>
      </c>
      <c r="L1335" s="46"/>
      <c r="M1335" s="227" t="s">
        <v>19</v>
      </c>
      <c r="N1335" s="228" t="s">
        <v>44</v>
      </c>
      <c r="O1335" s="86"/>
      <c r="P1335" s="229">
        <f>O1335*H1335</f>
        <v>0</v>
      </c>
      <c r="Q1335" s="229">
        <v>0</v>
      </c>
      <c r="R1335" s="229">
        <f>Q1335*H1335</f>
        <v>0</v>
      </c>
      <c r="S1335" s="229">
        <v>0</v>
      </c>
      <c r="T1335" s="230">
        <f>S1335*H1335</f>
        <v>0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31" t="s">
        <v>239</v>
      </c>
      <c r="AT1335" s="231" t="s">
        <v>140</v>
      </c>
      <c r="AU1335" s="231" t="s">
        <v>83</v>
      </c>
      <c r="AY1335" s="19" t="s">
        <v>137</v>
      </c>
      <c r="BE1335" s="232">
        <f>IF(N1335="základní",J1335,0)</f>
        <v>0</v>
      </c>
      <c r="BF1335" s="232">
        <f>IF(N1335="snížená",J1335,0)</f>
        <v>0</v>
      </c>
      <c r="BG1335" s="232">
        <f>IF(N1335="zákl. přenesená",J1335,0)</f>
        <v>0</v>
      </c>
      <c r="BH1335" s="232">
        <f>IF(N1335="sníž. přenesená",J1335,0)</f>
        <v>0</v>
      </c>
      <c r="BI1335" s="232">
        <f>IF(N1335="nulová",J1335,0)</f>
        <v>0</v>
      </c>
      <c r="BJ1335" s="19" t="s">
        <v>81</v>
      </c>
      <c r="BK1335" s="232">
        <f>ROUND(I1335*H1335,2)</f>
        <v>0</v>
      </c>
      <c r="BL1335" s="19" t="s">
        <v>239</v>
      </c>
      <c r="BM1335" s="231" t="s">
        <v>1388</v>
      </c>
    </row>
    <row r="1336" s="12" customFormat="1" ht="22.8" customHeight="1">
      <c r="A1336" s="12"/>
      <c r="B1336" s="204"/>
      <c r="C1336" s="205"/>
      <c r="D1336" s="206" t="s">
        <v>72</v>
      </c>
      <c r="E1336" s="218" t="s">
        <v>1389</v>
      </c>
      <c r="F1336" s="218" t="s">
        <v>1390</v>
      </c>
      <c r="G1336" s="205"/>
      <c r="H1336" s="205"/>
      <c r="I1336" s="208"/>
      <c r="J1336" s="219">
        <f>BK1336</f>
        <v>0</v>
      </c>
      <c r="K1336" s="205"/>
      <c r="L1336" s="210"/>
      <c r="M1336" s="211"/>
      <c r="N1336" s="212"/>
      <c r="O1336" s="212"/>
      <c r="P1336" s="213">
        <f>SUM(P1337:P1351)</f>
        <v>0</v>
      </c>
      <c r="Q1336" s="212"/>
      <c r="R1336" s="213">
        <f>SUM(R1337:R1351)</f>
        <v>0.066571199999999997</v>
      </c>
      <c r="S1336" s="212"/>
      <c r="T1336" s="214">
        <f>SUM(T1337:T1351)</f>
        <v>0.17631000000000002</v>
      </c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R1336" s="215" t="s">
        <v>83</v>
      </c>
      <c r="AT1336" s="216" t="s">
        <v>72</v>
      </c>
      <c r="AU1336" s="216" t="s">
        <v>81</v>
      </c>
      <c r="AY1336" s="215" t="s">
        <v>137</v>
      </c>
      <c r="BK1336" s="217">
        <f>SUM(BK1337:BK1351)</f>
        <v>0</v>
      </c>
    </row>
    <row r="1337" s="2" customFormat="1" ht="16.5" customHeight="1">
      <c r="A1337" s="40"/>
      <c r="B1337" s="41"/>
      <c r="C1337" s="220" t="s">
        <v>1391</v>
      </c>
      <c r="D1337" s="220" t="s">
        <v>140</v>
      </c>
      <c r="E1337" s="221" t="s">
        <v>1392</v>
      </c>
      <c r="F1337" s="222" t="s">
        <v>1393</v>
      </c>
      <c r="G1337" s="223" t="s">
        <v>143</v>
      </c>
      <c r="H1337" s="224">
        <v>5.4000000000000004</v>
      </c>
      <c r="I1337" s="225"/>
      <c r="J1337" s="226">
        <f>ROUND(I1337*H1337,2)</f>
        <v>0</v>
      </c>
      <c r="K1337" s="222" t="s">
        <v>144</v>
      </c>
      <c r="L1337" s="46"/>
      <c r="M1337" s="227" t="s">
        <v>19</v>
      </c>
      <c r="N1337" s="228" t="s">
        <v>44</v>
      </c>
      <c r="O1337" s="86"/>
      <c r="P1337" s="229">
        <f>O1337*H1337</f>
        <v>0</v>
      </c>
      <c r="Q1337" s="229">
        <v>0</v>
      </c>
      <c r="R1337" s="229">
        <f>Q1337*H1337</f>
        <v>0</v>
      </c>
      <c r="S1337" s="229">
        <v>0.024649999999999998</v>
      </c>
      <c r="T1337" s="230">
        <f>S1337*H1337</f>
        <v>0.13311000000000001</v>
      </c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R1337" s="231" t="s">
        <v>239</v>
      </c>
      <c r="AT1337" s="231" t="s">
        <v>140</v>
      </c>
      <c r="AU1337" s="231" t="s">
        <v>83</v>
      </c>
      <c r="AY1337" s="19" t="s">
        <v>137</v>
      </c>
      <c r="BE1337" s="232">
        <f>IF(N1337="základní",J1337,0)</f>
        <v>0</v>
      </c>
      <c r="BF1337" s="232">
        <f>IF(N1337="snížená",J1337,0)</f>
        <v>0</v>
      </c>
      <c r="BG1337" s="232">
        <f>IF(N1337="zákl. přenesená",J1337,0)</f>
        <v>0</v>
      </c>
      <c r="BH1337" s="232">
        <f>IF(N1337="sníž. přenesená",J1337,0)</f>
        <v>0</v>
      </c>
      <c r="BI1337" s="232">
        <f>IF(N1337="nulová",J1337,0)</f>
        <v>0</v>
      </c>
      <c r="BJ1337" s="19" t="s">
        <v>81</v>
      </c>
      <c r="BK1337" s="232">
        <f>ROUND(I1337*H1337,2)</f>
        <v>0</v>
      </c>
      <c r="BL1337" s="19" t="s">
        <v>239</v>
      </c>
      <c r="BM1337" s="231" t="s">
        <v>1394</v>
      </c>
    </row>
    <row r="1338" s="13" customFormat="1">
      <c r="A1338" s="13"/>
      <c r="B1338" s="233"/>
      <c r="C1338" s="234"/>
      <c r="D1338" s="235" t="s">
        <v>147</v>
      </c>
      <c r="E1338" s="236" t="s">
        <v>19</v>
      </c>
      <c r="F1338" s="237" t="s">
        <v>1395</v>
      </c>
      <c r="G1338" s="234"/>
      <c r="H1338" s="236" t="s">
        <v>19</v>
      </c>
      <c r="I1338" s="238"/>
      <c r="J1338" s="234"/>
      <c r="K1338" s="234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147</v>
      </c>
      <c r="AU1338" s="243" t="s">
        <v>83</v>
      </c>
      <c r="AV1338" s="13" t="s">
        <v>81</v>
      </c>
      <c r="AW1338" s="13" t="s">
        <v>35</v>
      </c>
      <c r="AX1338" s="13" t="s">
        <v>73</v>
      </c>
      <c r="AY1338" s="243" t="s">
        <v>137</v>
      </c>
    </row>
    <row r="1339" s="13" customFormat="1">
      <c r="A1339" s="13"/>
      <c r="B1339" s="233"/>
      <c r="C1339" s="234"/>
      <c r="D1339" s="235" t="s">
        <v>147</v>
      </c>
      <c r="E1339" s="236" t="s">
        <v>19</v>
      </c>
      <c r="F1339" s="237" t="s">
        <v>1396</v>
      </c>
      <c r="G1339" s="234"/>
      <c r="H1339" s="236" t="s">
        <v>19</v>
      </c>
      <c r="I1339" s="238"/>
      <c r="J1339" s="234"/>
      <c r="K1339" s="234"/>
      <c r="L1339" s="239"/>
      <c r="M1339" s="240"/>
      <c r="N1339" s="241"/>
      <c r="O1339" s="241"/>
      <c r="P1339" s="241"/>
      <c r="Q1339" s="241"/>
      <c r="R1339" s="241"/>
      <c r="S1339" s="241"/>
      <c r="T1339" s="242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3" t="s">
        <v>147</v>
      </c>
      <c r="AU1339" s="243" t="s">
        <v>83</v>
      </c>
      <c r="AV1339" s="13" t="s">
        <v>81</v>
      </c>
      <c r="AW1339" s="13" t="s">
        <v>35</v>
      </c>
      <c r="AX1339" s="13" t="s">
        <v>73</v>
      </c>
      <c r="AY1339" s="243" t="s">
        <v>137</v>
      </c>
    </row>
    <row r="1340" s="14" customFormat="1">
      <c r="A1340" s="14"/>
      <c r="B1340" s="244"/>
      <c r="C1340" s="245"/>
      <c r="D1340" s="235" t="s">
        <v>147</v>
      </c>
      <c r="E1340" s="246" t="s">
        <v>19</v>
      </c>
      <c r="F1340" s="247" t="s">
        <v>1397</v>
      </c>
      <c r="G1340" s="245"/>
      <c r="H1340" s="248">
        <v>5.4000000000000004</v>
      </c>
      <c r="I1340" s="249"/>
      <c r="J1340" s="245"/>
      <c r="K1340" s="245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4" t="s">
        <v>147</v>
      </c>
      <c r="AU1340" s="254" t="s">
        <v>83</v>
      </c>
      <c r="AV1340" s="14" t="s">
        <v>83</v>
      </c>
      <c r="AW1340" s="14" t="s">
        <v>35</v>
      </c>
      <c r="AX1340" s="14" t="s">
        <v>81</v>
      </c>
      <c r="AY1340" s="254" t="s">
        <v>137</v>
      </c>
    </row>
    <row r="1341" s="2" customFormat="1" ht="16.5" customHeight="1">
      <c r="A1341" s="40"/>
      <c r="B1341" s="41"/>
      <c r="C1341" s="220" t="s">
        <v>1398</v>
      </c>
      <c r="D1341" s="220" t="s">
        <v>140</v>
      </c>
      <c r="E1341" s="221" t="s">
        <v>1399</v>
      </c>
      <c r="F1341" s="222" t="s">
        <v>1400</v>
      </c>
      <c r="G1341" s="223" t="s">
        <v>143</v>
      </c>
      <c r="H1341" s="224">
        <v>5.4000000000000004</v>
      </c>
      <c r="I1341" s="225"/>
      <c r="J1341" s="226">
        <f>ROUND(I1341*H1341,2)</f>
        <v>0</v>
      </c>
      <c r="K1341" s="222" t="s">
        <v>144</v>
      </c>
      <c r="L1341" s="46"/>
      <c r="M1341" s="227" t="s">
        <v>19</v>
      </c>
      <c r="N1341" s="228" t="s">
        <v>44</v>
      </c>
      <c r="O1341" s="86"/>
      <c r="P1341" s="229">
        <f>O1341*H1341</f>
        <v>0</v>
      </c>
      <c r="Q1341" s="229">
        <v>0</v>
      </c>
      <c r="R1341" s="229">
        <f>Q1341*H1341</f>
        <v>0</v>
      </c>
      <c r="S1341" s="229">
        <v>0.0080000000000000002</v>
      </c>
      <c r="T1341" s="230">
        <f>S1341*H1341</f>
        <v>0.043200000000000002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31" t="s">
        <v>239</v>
      </c>
      <c r="AT1341" s="231" t="s">
        <v>140</v>
      </c>
      <c r="AU1341" s="231" t="s">
        <v>83</v>
      </c>
      <c r="AY1341" s="19" t="s">
        <v>137</v>
      </c>
      <c r="BE1341" s="232">
        <f>IF(N1341="základní",J1341,0)</f>
        <v>0</v>
      </c>
      <c r="BF1341" s="232">
        <f>IF(N1341="snížená",J1341,0)</f>
        <v>0</v>
      </c>
      <c r="BG1341" s="232">
        <f>IF(N1341="zákl. přenesená",J1341,0)</f>
        <v>0</v>
      </c>
      <c r="BH1341" s="232">
        <f>IF(N1341="sníž. přenesená",J1341,0)</f>
        <v>0</v>
      </c>
      <c r="BI1341" s="232">
        <f>IF(N1341="nulová",J1341,0)</f>
        <v>0</v>
      </c>
      <c r="BJ1341" s="19" t="s">
        <v>81</v>
      </c>
      <c r="BK1341" s="232">
        <f>ROUND(I1341*H1341,2)</f>
        <v>0</v>
      </c>
      <c r="BL1341" s="19" t="s">
        <v>239</v>
      </c>
      <c r="BM1341" s="231" t="s">
        <v>1401</v>
      </c>
    </row>
    <row r="1342" s="13" customFormat="1">
      <c r="A1342" s="13"/>
      <c r="B1342" s="233"/>
      <c r="C1342" s="234"/>
      <c r="D1342" s="235" t="s">
        <v>147</v>
      </c>
      <c r="E1342" s="236" t="s">
        <v>19</v>
      </c>
      <c r="F1342" s="237" t="s">
        <v>1395</v>
      </c>
      <c r="G1342" s="234"/>
      <c r="H1342" s="236" t="s">
        <v>19</v>
      </c>
      <c r="I1342" s="238"/>
      <c r="J1342" s="234"/>
      <c r="K1342" s="234"/>
      <c r="L1342" s="239"/>
      <c r="M1342" s="240"/>
      <c r="N1342" s="241"/>
      <c r="O1342" s="241"/>
      <c r="P1342" s="241"/>
      <c r="Q1342" s="241"/>
      <c r="R1342" s="241"/>
      <c r="S1342" s="241"/>
      <c r="T1342" s="242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3" t="s">
        <v>147</v>
      </c>
      <c r="AU1342" s="243" t="s">
        <v>83</v>
      </c>
      <c r="AV1342" s="13" t="s">
        <v>81</v>
      </c>
      <c r="AW1342" s="13" t="s">
        <v>35</v>
      </c>
      <c r="AX1342" s="13" t="s">
        <v>73</v>
      </c>
      <c r="AY1342" s="243" t="s">
        <v>137</v>
      </c>
    </row>
    <row r="1343" s="13" customFormat="1">
      <c r="A1343" s="13"/>
      <c r="B1343" s="233"/>
      <c r="C1343" s="234"/>
      <c r="D1343" s="235" t="s">
        <v>147</v>
      </c>
      <c r="E1343" s="236" t="s">
        <v>19</v>
      </c>
      <c r="F1343" s="237" t="s">
        <v>1396</v>
      </c>
      <c r="G1343" s="234"/>
      <c r="H1343" s="236" t="s">
        <v>19</v>
      </c>
      <c r="I1343" s="238"/>
      <c r="J1343" s="234"/>
      <c r="K1343" s="234"/>
      <c r="L1343" s="239"/>
      <c r="M1343" s="240"/>
      <c r="N1343" s="241"/>
      <c r="O1343" s="241"/>
      <c r="P1343" s="241"/>
      <c r="Q1343" s="241"/>
      <c r="R1343" s="241"/>
      <c r="S1343" s="241"/>
      <c r="T1343" s="24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3" t="s">
        <v>147</v>
      </c>
      <c r="AU1343" s="243" t="s">
        <v>83</v>
      </c>
      <c r="AV1343" s="13" t="s">
        <v>81</v>
      </c>
      <c r="AW1343" s="13" t="s">
        <v>35</v>
      </c>
      <c r="AX1343" s="13" t="s">
        <v>73</v>
      </c>
      <c r="AY1343" s="243" t="s">
        <v>137</v>
      </c>
    </row>
    <row r="1344" s="14" customFormat="1">
      <c r="A1344" s="14"/>
      <c r="B1344" s="244"/>
      <c r="C1344" s="245"/>
      <c r="D1344" s="235" t="s">
        <v>147</v>
      </c>
      <c r="E1344" s="246" t="s">
        <v>19</v>
      </c>
      <c r="F1344" s="247" t="s">
        <v>1397</v>
      </c>
      <c r="G1344" s="245"/>
      <c r="H1344" s="248">
        <v>5.4000000000000004</v>
      </c>
      <c r="I1344" s="249"/>
      <c r="J1344" s="245"/>
      <c r="K1344" s="245"/>
      <c r="L1344" s="250"/>
      <c r="M1344" s="251"/>
      <c r="N1344" s="252"/>
      <c r="O1344" s="252"/>
      <c r="P1344" s="252"/>
      <c r="Q1344" s="252"/>
      <c r="R1344" s="252"/>
      <c r="S1344" s="252"/>
      <c r="T1344" s="25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4" t="s">
        <v>147</v>
      </c>
      <c r="AU1344" s="254" t="s">
        <v>83</v>
      </c>
      <c r="AV1344" s="14" t="s">
        <v>83</v>
      </c>
      <c r="AW1344" s="14" t="s">
        <v>35</v>
      </c>
      <c r="AX1344" s="14" t="s">
        <v>81</v>
      </c>
      <c r="AY1344" s="254" t="s">
        <v>137</v>
      </c>
    </row>
    <row r="1345" s="2" customFormat="1" ht="21.75" customHeight="1">
      <c r="A1345" s="40"/>
      <c r="B1345" s="41"/>
      <c r="C1345" s="220" t="s">
        <v>1402</v>
      </c>
      <c r="D1345" s="220" t="s">
        <v>140</v>
      </c>
      <c r="E1345" s="221" t="s">
        <v>1403</v>
      </c>
      <c r="F1345" s="222" t="s">
        <v>1404</v>
      </c>
      <c r="G1345" s="223" t="s">
        <v>143</v>
      </c>
      <c r="H1345" s="224">
        <v>2.1600000000000001</v>
      </c>
      <c r="I1345" s="225"/>
      <c r="J1345" s="226">
        <f>ROUND(I1345*H1345,2)</f>
        <v>0</v>
      </c>
      <c r="K1345" s="222" t="s">
        <v>144</v>
      </c>
      <c r="L1345" s="46"/>
      <c r="M1345" s="227" t="s">
        <v>19</v>
      </c>
      <c r="N1345" s="228" t="s">
        <v>44</v>
      </c>
      <c r="O1345" s="86"/>
      <c r="P1345" s="229">
        <f>O1345*H1345</f>
        <v>0</v>
      </c>
      <c r="Q1345" s="229">
        <v>0.00025999999999999998</v>
      </c>
      <c r="R1345" s="229">
        <f>Q1345*H1345</f>
        <v>0.00056159999999999999</v>
      </c>
      <c r="S1345" s="229">
        <v>0</v>
      </c>
      <c r="T1345" s="230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31" t="s">
        <v>239</v>
      </c>
      <c r="AT1345" s="231" t="s">
        <v>140</v>
      </c>
      <c r="AU1345" s="231" t="s">
        <v>83</v>
      </c>
      <c r="AY1345" s="19" t="s">
        <v>137</v>
      </c>
      <c r="BE1345" s="232">
        <f>IF(N1345="základní",J1345,0)</f>
        <v>0</v>
      </c>
      <c r="BF1345" s="232">
        <f>IF(N1345="snížená",J1345,0)</f>
        <v>0</v>
      </c>
      <c r="BG1345" s="232">
        <f>IF(N1345="zákl. přenesená",J1345,0)</f>
        <v>0</v>
      </c>
      <c r="BH1345" s="232">
        <f>IF(N1345="sníž. přenesená",J1345,0)</f>
        <v>0</v>
      </c>
      <c r="BI1345" s="232">
        <f>IF(N1345="nulová",J1345,0)</f>
        <v>0</v>
      </c>
      <c r="BJ1345" s="19" t="s">
        <v>81</v>
      </c>
      <c r="BK1345" s="232">
        <f>ROUND(I1345*H1345,2)</f>
        <v>0</v>
      </c>
      <c r="BL1345" s="19" t="s">
        <v>239</v>
      </c>
      <c r="BM1345" s="231" t="s">
        <v>1405</v>
      </c>
    </row>
    <row r="1346" s="13" customFormat="1">
      <c r="A1346" s="13"/>
      <c r="B1346" s="233"/>
      <c r="C1346" s="234"/>
      <c r="D1346" s="235" t="s">
        <v>147</v>
      </c>
      <c r="E1346" s="236" t="s">
        <v>19</v>
      </c>
      <c r="F1346" s="237" t="s">
        <v>1406</v>
      </c>
      <c r="G1346" s="234"/>
      <c r="H1346" s="236" t="s">
        <v>19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3" t="s">
        <v>147</v>
      </c>
      <c r="AU1346" s="243" t="s">
        <v>83</v>
      </c>
      <c r="AV1346" s="13" t="s">
        <v>81</v>
      </c>
      <c r="AW1346" s="13" t="s">
        <v>35</v>
      </c>
      <c r="AX1346" s="13" t="s">
        <v>73</v>
      </c>
      <c r="AY1346" s="243" t="s">
        <v>137</v>
      </c>
    </row>
    <row r="1347" s="14" customFormat="1">
      <c r="A1347" s="14"/>
      <c r="B1347" s="244"/>
      <c r="C1347" s="245"/>
      <c r="D1347" s="235" t="s">
        <v>147</v>
      </c>
      <c r="E1347" s="246" t="s">
        <v>19</v>
      </c>
      <c r="F1347" s="247" t="s">
        <v>1407</v>
      </c>
      <c r="G1347" s="245"/>
      <c r="H1347" s="248">
        <v>2.1600000000000001</v>
      </c>
      <c r="I1347" s="249"/>
      <c r="J1347" s="245"/>
      <c r="K1347" s="245"/>
      <c r="L1347" s="250"/>
      <c r="M1347" s="251"/>
      <c r="N1347" s="252"/>
      <c r="O1347" s="252"/>
      <c r="P1347" s="252"/>
      <c r="Q1347" s="252"/>
      <c r="R1347" s="252"/>
      <c r="S1347" s="252"/>
      <c r="T1347" s="253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4" t="s">
        <v>147</v>
      </c>
      <c r="AU1347" s="254" t="s">
        <v>83</v>
      </c>
      <c r="AV1347" s="14" t="s">
        <v>83</v>
      </c>
      <c r="AW1347" s="14" t="s">
        <v>35</v>
      </c>
      <c r="AX1347" s="14" t="s">
        <v>81</v>
      </c>
      <c r="AY1347" s="254" t="s">
        <v>137</v>
      </c>
    </row>
    <row r="1348" s="2" customFormat="1" ht="55.5" customHeight="1">
      <c r="A1348" s="40"/>
      <c r="B1348" s="41"/>
      <c r="C1348" s="255" t="s">
        <v>1408</v>
      </c>
      <c r="D1348" s="255" t="s">
        <v>157</v>
      </c>
      <c r="E1348" s="256" t="s">
        <v>1409</v>
      </c>
      <c r="F1348" s="257" t="s">
        <v>1410</v>
      </c>
      <c r="G1348" s="258" t="s">
        <v>143</v>
      </c>
      <c r="H1348" s="259">
        <v>2.1600000000000001</v>
      </c>
      <c r="I1348" s="260"/>
      <c r="J1348" s="261">
        <f>ROUND(I1348*H1348,2)</f>
        <v>0</v>
      </c>
      <c r="K1348" s="257" t="s">
        <v>390</v>
      </c>
      <c r="L1348" s="262"/>
      <c r="M1348" s="263" t="s">
        <v>19</v>
      </c>
      <c r="N1348" s="264" t="s">
        <v>44</v>
      </c>
      <c r="O1348" s="86"/>
      <c r="P1348" s="229">
        <f>O1348*H1348</f>
        <v>0</v>
      </c>
      <c r="Q1348" s="229">
        <v>0.03056</v>
      </c>
      <c r="R1348" s="229">
        <f>Q1348*H1348</f>
        <v>0.066009600000000002</v>
      </c>
      <c r="S1348" s="229">
        <v>0</v>
      </c>
      <c r="T1348" s="230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31" t="s">
        <v>353</v>
      </c>
      <c r="AT1348" s="231" t="s">
        <v>157</v>
      </c>
      <c r="AU1348" s="231" t="s">
        <v>83</v>
      </c>
      <c r="AY1348" s="19" t="s">
        <v>137</v>
      </c>
      <c r="BE1348" s="232">
        <f>IF(N1348="základní",J1348,0)</f>
        <v>0</v>
      </c>
      <c r="BF1348" s="232">
        <f>IF(N1348="snížená",J1348,0)</f>
        <v>0</v>
      </c>
      <c r="BG1348" s="232">
        <f>IF(N1348="zákl. přenesená",J1348,0)</f>
        <v>0</v>
      </c>
      <c r="BH1348" s="232">
        <f>IF(N1348="sníž. přenesená",J1348,0)</f>
        <v>0</v>
      </c>
      <c r="BI1348" s="232">
        <f>IF(N1348="nulová",J1348,0)</f>
        <v>0</v>
      </c>
      <c r="BJ1348" s="19" t="s">
        <v>81</v>
      </c>
      <c r="BK1348" s="232">
        <f>ROUND(I1348*H1348,2)</f>
        <v>0</v>
      </c>
      <c r="BL1348" s="19" t="s">
        <v>239</v>
      </c>
      <c r="BM1348" s="231" t="s">
        <v>1411</v>
      </c>
    </row>
    <row r="1349" s="13" customFormat="1">
      <c r="A1349" s="13"/>
      <c r="B1349" s="233"/>
      <c r="C1349" s="234"/>
      <c r="D1349" s="235" t="s">
        <v>147</v>
      </c>
      <c r="E1349" s="236" t="s">
        <v>19</v>
      </c>
      <c r="F1349" s="237" t="s">
        <v>1406</v>
      </c>
      <c r="G1349" s="234"/>
      <c r="H1349" s="236" t="s">
        <v>19</v>
      </c>
      <c r="I1349" s="238"/>
      <c r="J1349" s="234"/>
      <c r="K1349" s="234"/>
      <c r="L1349" s="239"/>
      <c r="M1349" s="240"/>
      <c r="N1349" s="241"/>
      <c r="O1349" s="241"/>
      <c r="P1349" s="241"/>
      <c r="Q1349" s="241"/>
      <c r="R1349" s="241"/>
      <c r="S1349" s="241"/>
      <c r="T1349" s="242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3" t="s">
        <v>147</v>
      </c>
      <c r="AU1349" s="243" t="s">
        <v>83</v>
      </c>
      <c r="AV1349" s="13" t="s">
        <v>81</v>
      </c>
      <c r="AW1349" s="13" t="s">
        <v>35</v>
      </c>
      <c r="AX1349" s="13" t="s">
        <v>73</v>
      </c>
      <c r="AY1349" s="243" t="s">
        <v>137</v>
      </c>
    </row>
    <row r="1350" s="14" customFormat="1">
      <c r="A1350" s="14"/>
      <c r="B1350" s="244"/>
      <c r="C1350" s="245"/>
      <c r="D1350" s="235" t="s">
        <v>147</v>
      </c>
      <c r="E1350" s="246" t="s">
        <v>19</v>
      </c>
      <c r="F1350" s="247" t="s">
        <v>1407</v>
      </c>
      <c r="G1350" s="245"/>
      <c r="H1350" s="248">
        <v>2.1600000000000001</v>
      </c>
      <c r="I1350" s="249"/>
      <c r="J1350" s="245"/>
      <c r="K1350" s="245"/>
      <c r="L1350" s="250"/>
      <c r="M1350" s="251"/>
      <c r="N1350" s="252"/>
      <c r="O1350" s="252"/>
      <c r="P1350" s="252"/>
      <c r="Q1350" s="252"/>
      <c r="R1350" s="252"/>
      <c r="S1350" s="252"/>
      <c r="T1350" s="253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4" t="s">
        <v>147</v>
      </c>
      <c r="AU1350" s="254" t="s">
        <v>83</v>
      </c>
      <c r="AV1350" s="14" t="s">
        <v>83</v>
      </c>
      <c r="AW1350" s="14" t="s">
        <v>35</v>
      </c>
      <c r="AX1350" s="14" t="s">
        <v>81</v>
      </c>
      <c r="AY1350" s="254" t="s">
        <v>137</v>
      </c>
    </row>
    <row r="1351" s="2" customFormat="1" ht="33" customHeight="1">
      <c r="A1351" s="40"/>
      <c r="B1351" s="41"/>
      <c r="C1351" s="220" t="s">
        <v>1412</v>
      </c>
      <c r="D1351" s="220" t="s">
        <v>140</v>
      </c>
      <c r="E1351" s="221" t="s">
        <v>1413</v>
      </c>
      <c r="F1351" s="222" t="s">
        <v>1414</v>
      </c>
      <c r="G1351" s="223" t="s">
        <v>997</v>
      </c>
      <c r="H1351" s="287"/>
      <c r="I1351" s="225"/>
      <c r="J1351" s="226">
        <f>ROUND(I1351*H1351,2)</f>
        <v>0</v>
      </c>
      <c r="K1351" s="222" t="s">
        <v>144</v>
      </c>
      <c r="L1351" s="46"/>
      <c r="M1351" s="227" t="s">
        <v>19</v>
      </c>
      <c r="N1351" s="228" t="s">
        <v>44</v>
      </c>
      <c r="O1351" s="86"/>
      <c r="P1351" s="229">
        <f>O1351*H1351</f>
        <v>0</v>
      </c>
      <c r="Q1351" s="229">
        <v>0</v>
      </c>
      <c r="R1351" s="229">
        <f>Q1351*H1351</f>
        <v>0</v>
      </c>
      <c r="S1351" s="229">
        <v>0</v>
      </c>
      <c r="T1351" s="230">
        <f>S1351*H1351</f>
        <v>0</v>
      </c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R1351" s="231" t="s">
        <v>239</v>
      </c>
      <c r="AT1351" s="231" t="s">
        <v>140</v>
      </c>
      <c r="AU1351" s="231" t="s">
        <v>83</v>
      </c>
      <c r="AY1351" s="19" t="s">
        <v>137</v>
      </c>
      <c r="BE1351" s="232">
        <f>IF(N1351="základní",J1351,0)</f>
        <v>0</v>
      </c>
      <c r="BF1351" s="232">
        <f>IF(N1351="snížená",J1351,0)</f>
        <v>0</v>
      </c>
      <c r="BG1351" s="232">
        <f>IF(N1351="zákl. přenesená",J1351,0)</f>
        <v>0</v>
      </c>
      <c r="BH1351" s="232">
        <f>IF(N1351="sníž. přenesená",J1351,0)</f>
        <v>0</v>
      </c>
      <c r="BI1351" s="232">
        <f>IF(N1351="nulová",J1351,0)</f>
        <v>0</v>
      </c>
      <c r="BJ1351" s="19" t="s">
        <v>81</v>
      </c>
      <c r="BK1351" s="232">
        <f>ROUND(I1351*H1351,2)</f>
        <v>0</v>
      </c>
      <c r="BL1351" s="19" t="s">
        <v>239</v>
      </c>
      <c r="BM1351" s="231" t="s">
        <v>1415</v>
      </c>
    </row>
    <row r="1352" s="12" customFormat="1" ht="22.8" customHeight="1">
      <c r="A1352" s="12"/>
      <c r="B1352" s="204"/>
      <c r="C1352" s="205"/>
      <c r="D1352" s="206" t="s">
        <v>72</v>
      </c>
      <c r="E1352" s="218" t="s">
        <v>1416</v>
      </c>
      <c r="F1352" s="218" t="s">
        <v>1417</v>
      </c>
      <c r="G1352" s="205"/>
      <c r="H1352" s="205"/>
      <c r="I1352" s="208"/>
      <c r="J1352" s="219">
        <f>BK1352</f>
        <v>0</v>
      </c>
      <c r="K1352" s="205"/>
      <c r="L1352" s="210"/>
      <c r="M1352" s="211"/>
      <c r="N1352" s="212"/>
      <c r="O1352" s="212"/>
      <c r="P1352" s="213">
        <f>SUM(P1353:P1400)</f>
        <v>0</v>
      </c>
      <c r="Q1352" s="212"/>
      <c r="R1352" s="213">
        <f>SUM(R1353:R1400)</f>
        <v>0.79774500000000004</v>
      </c>
      <c r="S1352" s="212"/>
      <c r="T1352" s="214">
        <f>SUM(T1353:T1400)</f>
        <v>0.140543</v>
      </c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R1352" s="215" t="s">
        <v>83</v>
      </c>
      <c r="AT1352" s="216" t="s">
        <v>72</v>
      </c>
      <c r="AU1352" s="216" t="s">
        <v>81</v>
      </c>
      <c r="AY1352" s="215" t="s">
        <v>137</v>
      </c>
      <c r="BK1352" s="217">
        <f>SUM(BK1353:BK1400)</f>
        <v>0</v>
      </c>
    </row>
    <row r="1353" s="2" customFormat="1" ht="21.75" customHeight="1">
      <c r="A1353" s="40"/>
      <c r="B1353" s="41"/>
      <c r="C1353" s="220" t="s">
        <v>1418</v>
      </c>
      <c r="D1353" s="220" t="s">
        <v>140</v>
      </c>
      <c r="E1353" s="221" t="s">
        <v>1419</v>
      </c>
      <c r="F1353" s="222" t="s">
        <v>1420</v>
      </c>
      <c r="G1353" s="223" t="s">
        <v>152</v>
      </c>
      <c r="H1353" s="224">
        <v>1</v>
      </c>
      <c r="I1353" s="225"/>
      <c r="J1353" s="226">
        <f>ROUND(I1353*H1353,2)</f>
        <v>0</v>
      </c>
      <c r="K1353" s="222" t="s">
        <v>144</v>
      </c>
      <c r="L1353" s="46"/>
      <c r="M1353" s="227" t="s">
        <v>19</v>
      </c>
      <c r="N1353" s="228" t="s">
        <v>44</v>
      </c>
      <c r="O1353" s="86"/>
      <c r="P1353" s="229">
        <f>O1353*H1353</f>
        <v>0</v>
      </c>
      <c r="Q1353" s="229">
        <v>0</v>
      </c>
      <c r="R1353" s="229">
        <f>Q1353*H1353</f>
        <v>0</v>
      </c>
      <c r="S1353" s="229">
        <v>0</v>
      </c>
      <c r="T1353" s="230">
        <f>S1353*H1353</f>
        <v>0</v>
      </c>
      <c r="U1353" s="40"/>
      <c r="V1353" s="40"/>
      <c r="W1353" s="40"/>
      <c r="X1353" s="40"/>
      <c r="Y1353" s="40"/>
      <c r="Z1353" s="40"/>
      <c r="AA1353" s="40"/>
      <c r="AB1353" s="40"/>
      <c r="AC1353" s="40"/>
      <c r="AD1353" s="40"/>
      <c r="AE1353" s="40"/>
      <c r="AR1353" s="231" t="s">
        <v>239</v>
      </c>
      <c r="AT1353" s="231" t="s">
        <v>140</v>
      </c>
      <c r="AU1353" s="231" t="s">
        <v>83</v>
      </c>
      <c r="AY1353" s="19" t="s">
        <v>137</v>
      </c>
      <c r="BE1353" s="232">
        <f>IF(N1353="základní",J1353,0)</f>
        <v>0</v>
      </c>
      <c r="BF1353" s="232">
        <f>IF(N1353="snížená",J1353,0)</f>
        <v>0</v>
      </c>
      <c r="BG1353" s="232">
        <f>IF(N1353="zákl. přenesená",J1353,0)</f>
        <v>0</v>
      </c>
      <c r="BH1353" s="232">
        <f>IF(N1353="sníž. přenesená",J1353,0)</f>
        <v>0</v>
      </c>
      <c r="BI1353" s="232">
        <f>IF(N1353="nulová",J1353,0)</f>
        <v>0</v>
      </c>
      <c r="BJ1353" s="19" t="s">
        <v>81</v>
      </c>
      <c r="BK1353" s="232">
        <f>ROUND(I1353*H1353,2)</f>
        <v>0</v>
      </c>
      <c r="BL1353" s="19" t="s">
        <v>239</v>
      </c>
      <c r="BM1353" s="231" t="s">
        <v>1421</v>
      </c>
    </row>
    <row r="1354" s="13" customFormat="1">
      <c r="A1354" s="13"/>
      <c r="B1354" s="233"/>
      <c r="C1354" s="234"/>
      <c r="D1354" s="235" t="s">
        <v>147</v>
      </c>
      <c r="E1354" s="236" t="s">
        <v>19</v>
      </c>
      <c r="F1354" s="237" t="s">
        <v>1422</v>
      </c>
      <c r="G1354" s="234"/>
      <c r="H1354" s="236" t="s">
        <v>19</v>
      </c>
      <c r="I1354" s="238"/>
      <c r="J1354" s="234"/>
      <c r="K1354" s="234"/>
      <c r="L1354" s="239"/>
      <c r="M1354" s="240"/>
      <c r="N1354" s="241"/>
      <c r="O1354" s="241"/>
      <c r="P1354" s="241"/>
      <c r="Q1354" s="241"/>
      <c r="R1354" s="241"/>
      <c r="S1354" s="241"/>
      <c r="T1354" s="242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3" t="s">
        <v>147</v>
      </c>
      <c r="AU1354" s="243" t="s">
        <v>83</v>
      </c>
      <c r="AV1354" s="13" t="s">
        <v>81</v>
      </c>
      <c r="AW1354" s="13" t="s">
        <v>35</v>
      </c>
      <c r="AX1354" s="13" t="s">
        <v>73</v>
      </c>
      <c r="AY1354" s="243" t="s">
        <v>137</v>
      </c>
    </row>
    <row r="1355" s="14" customFormat="1">
      <c r="A1355" s="14"/>
      <c r="B1355" s="244"/>
      <c r="C1355" s="245"/>
      <c r="D1355" s="235" t="s">
        <v>147</v>
      </c>
      <c r="E1355" s="246" t="s">
        <v>19</v>
      </c>
      <c r="F1355" s="247" t="s">
        <v>340</v>
      </c>
      <c r="G1355" s="245"/>
      <c r="H1355" s="248">
        <v>1</v>
      </c>
      <c r="I1355" s="249"/>
      <c r="J1355" s="245"/>
      <c r="K1355" s="245"/>
      <c r="L1355" s="250"/>
      <c r="M1355" s="251"/>
      <c r="N1355" s="252"/>
      <c r="O1355" s="252"/>
      <c r="P1355" s="252"/>
      <c r="Q1355" s="252"/>
      <c r="R1355" s="252"/>
      <c r="S1355" s="252"/>
      <c r="T1355" s="253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4" t="s">
        <v>147</v>
      </c>
      <c r="AU1355" s="254" t="s">
        <v>83</v>
      </c>
      <c r="AV1355" s="14" t="s">
        <v>83</v>
      </c>
      <c r="AW1355" s="14" t="s">
        <v>35</v>
      </c>
      <c r="AX1355" s="14" t="s">
        <v>81</v>
      </c>
      <c r="AY1355" s="254" t="s">
        <v>137</v>
      </c>
    </row>
    <row r="1356" s="2" customFormat="1" ht="44.25" customHeight="1">
      <c r="A1356" s="40"/>
      <c r="B1356" s="41"/>
      <c r="C1356" s="255" t="s">
        <v>1423</v>
      </c>
      <c r="D1356" s="255" t="s">
        <v>157</v>
      </c>
      <c r="E1356" s="256" t="s">
        <v>1424</v>
      </c>
      <c r="F1356" s="257" t="s">
        <v>1425</v>
      </c>
      <c r="G1356" s="258" t="s">
        <v>152</v>
      </c>
      <c r="H1356" s="259">
        <v>1</v>
      </c>
      <c r="I1356" s="260"/>
      <c r="J1356" s="261">
        <f>ROUND(I1356*H1356,2)</f>
        <v>0</v>
      </c>
      <c r="K1356" s="257" t="s">
        <v>390</v>
      </c>
      <c r="L1356" s="262"/>
      <c r="M1356" s="263" t="s">
        <v>19</v>
      </c>
      <c r="N1356" s="264" t="s">
        <v>44</v>
      </c>
      <c r="O1356" s="86"/>
      <c r="P1356" s="229">
        <f>O1356*H1356</f>
        <v>0</v>
      </c>
      <c r="Q1356" s="229">
        <v>0.098000000000000004</v>
      </c>
      <c r="R1356" s="229">
        <f>Q1356*H1356</f>
        <v>0.098000000000000004</v>
      </c>
      <c r="S1356" s="229">
        <v>0</v>
      </c>
      <c r="T1356" s="230">
        <f>S1356*H1356</f>
        <v>0</v>
      </c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R1356" s="231" t="s">
        <v>353</v>
      </c>
      <c r="AT1356" s="231" t="s">
        <v>157</v>
      </c>
      <c r="AU1356" s="231" t="s">
        <v>83</v>
      </c>
      <c r="AY1356" s="19" t="s">
        <v>137</v>
      </c>
      <c r="BE1356" s="232">
        <f>IF(N1356="základní",J1356,0)</f>
        <v>0</v>
      </c>
      <c r="BF1356" s="232">
        <f>IF(N1356="snížená",J1356,0)</f>
        <v>0</v>
      </c>
      <c r="BG1356" s="232">
        <f>IF(N1356="zákl. přenesená",J1356,0)</f>
        <v>0</v>
      </c>
      <c r="BH1356" s="232">
        <f>IF(N1356="sníž. přenesená",J1356,0)</f>
        <v>0</v>
      </c>
      <c r="BI1356" s="232">
        <f>IF(N1356="nulová",J1356,0)</f>
        <v>0</v>
      </c>
      <c r="BJ1356" s="19" t="s">
        <v>81</v>
      </c>
      <c r="BK1356" s="232">
        <f>ROUND(I1356*H1356,2)</f>
        <v>0</v>
      </c>
      <c r="BL1356" s="19" t="s">
        <v>239</v>
      </c>
      <c r="BM1356" s="231" t="s">
        <v>1426</v>
      </c>
    </row>
    <row r="1357" s="13" customFormat="1">
      <c r="A1357" s="13"/>
      <c r="B1357" s="233"/>
      <c r="C1357" s="234"/>
      <c r="D1357" s="235" t="s">
        <v>147</v>
      </c>
      <c r="E1357" s="236" t="s">
        <v>19</v>
      </c>
      <c r="F1357" s="237" t="s">
        <v>1422</v>
      </c>
      <c r="G1357" s="234"/>
      <c r="H1357" s="236" t="s">
        <v>19</v>
      </c>
      <c r="I1357" s="238"/>
      <c r="J1357" s="234"/>
      <c r="K1357" s="234"/>
      <c r="L1357" s="239"/>
      <c r="M1357" s="240"/>
      <c r="N1357" s="241"/>
      <c r="O1357" s="241"/>
      <c r="P1357" s="241"/>
      <c r="Q1357" s="241"/>
      <c r="R1357" s="241"/>
      <c r="S1357" s="241"/>
      <c r="T1357" s="242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3" t="s">
        <v>147</v>
      </c>
      <c r="AU1357" s="243" t="s">
        <v>83</v>
      </c>
      <c r="AV1357" s="13" t="s">
        <v>81</v>
      </c>
      <c r="AW1357" s="13" t="s">
        <v>35</v>
      </c>
      <c r="AX1357" s="13" t="s">
        <v>73</v>
      </c>
      <c r="AY1357" s="243" t="s">
        <v>137</v>
      </c>
    </row>
    <row r="1358" s="14" customFormat="1">
      <c r="A1358" s="14"/>
      <c r="B1358" s="244"/>
      <c r="C1358" s="245"/>
      <c r="D1358" s="235" t="s">
        <v>147</v>
      </c>
      <c r="E1358" s="246" t="s">
        <v>19</v>
      </c>
      <c r="F1358" s="247" t="s">
        <v>340</v>
      </c>
      <c r="G1358" s="245"/>
      <c r="H1358" s="248">
        <v>1</v>
      </c>
      <c r="I1358" s="249"/>
      <c r="J1358" s="245"/>
      <c r="K1358" s="245"/>
      <c r="L1358" s="250"/>
      <c r="M1358" s="251"/>
      <c r="N1358" s="252"/>
      <c r="O1358" s="252"/>
      <c r="P1358" s="252"/>
      <c r="Q1358" s="252"/>
      <c r="R1358" s="252"/>
      <c r="S1358" s="252"/>
      <c r="T1358" s="253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4" t="s">
        <v>147</v>
      </c>
      <c r="AU1358" s="254" t="s">
        <v>83</v>
      </c>
      <c r="AV1358" s="14" t="s">
        <v>83</v>
      </c>
      <c r="AW1358" s="14" t="s">
        <v>35</v>
      </c>
      <c r="AX1358" s="14" t="s">
        <v>81</v>
      </c>
      <c r="AY1358" s="254" t="s">
        <v>137</v>
      </c>
    </row>
    <row r="1359" s="2" customFormat="1" ht="16.5" customHeight="1">
      <c r="A1359" s="40"/>
      <c r="B1359" s="41"/>
      <c r="C1359" s="220" t="s">
        <v>1427</v>
      </c>
      <c r="D1359" s="220" t="s">
        <v>140</v>
      </c>
      <c r="E1359" s="221" t="s">
        <v>1428</v>
      </c>
      <c r="F1359" s="222" t="s">
        <v>1429</v>
      </c>
      <c r="G1359" s="223" t="s">
        <v>152</v>
      </c>
      <c r="H1359" s="224">
        <v>1</v>
      </c>
      <c r="I1359" s="225"/>
      <c r="J1359" s="226">
        <f>ROUND(I1359*H1359,2)</f>
        <v>0</v>
      </c>
      <c r="K1359" s="222" t="s">
        <v>144</v>
      </c>
      <c r="L1359" s="46"/>
      <c r="M1359" s="227" t="s">
        <v>19</v>
      </c>
      <c r="N1359" s="228" t="s">
        <v>44</v>
      </c>
      <c r="O1359" s="86"/>
      <c r="P1359" s="229">
        <f>O1359*H1359</f>
        <v>0</v>
      </c>
      <c r="Q1359" s="229">
        <v>0</v>
      </c>
      <c r="R1359" s="229">
        <f>Q1359*H1359</f>
        <v>0</v>
      </c>
      <c r="S1359" s="229">
        <v>0</v>
      </c>
      <c r="T1359" s="230">
        <f>S1359*H1359</f>
        <v>0</v>
      </c>
      <c r="U1359" s="40"/>
      <c r="V1359" s="40"/>
      <c r="W1359" s="40"/>
      <c r="X1359" s="40"/>
      <c r="Y1359" s="40"/>
      <c r="Z1359" s="40"/>
      <c r="AA1359" s="40"/>
      <c r="AB1359" s="40"/>
      <c r="AC1359" s="40"/>
      <c r="AD1359" s="40"/>
      <c r="AE1359" s="40"/>
      <c r="AR1359" s="231" t="s">
        <v>239</v>
      </c>
      <c r="AT1359" s="231" t="s">
        <v>140</v>
      </c>
      <c r="AU1359" s="231" t="s">
        <v>83</v>
      </c>
      <c r="AY1359" s="19" t="s">
        <v>137</v>
      </c>
      <c r="BE1359" s="232">
        <f>IF(N1359="základní",J1359,0)</f>
        <v>0</v>
      </c>
      <c r="BF1359" s="232">
        <f>IF(N1359="snížená",J1359,0)</f>
        <v>0</v>
      </c>
      <c r="BG1359" s="232">
        <f>IF(N1359="zákl. přenesená",J1359,0)</f>
        <v>0</v>
      </c>
      <c r="BH1359" s="232">
        <f>IF(N1359="sníž. přenesená",J1359,0)</f>
        <v>0</v>
      </c>
      <c r="BI1359" s="232">
        <f>IF(N1359="nulová",J1359,0)</f>
        <v>0</v>
      </c>
      <c r="BJ1359" s="19" t="s">
        <v>81</v>
      </c>
      <c r="BK1359" s="232">
        <f>ROUND(I1359*H1359,2)</f>
        <v>0</v>
      </c>
      <c r="BL1359" s="19" t="s">
        <v>239</v>
      </c>
      <c r="BM1359" s="231" t="s">
        <v>1430</v>
      </c>
    </row>
    <row r="1360" s="13" customFormat="1">
      <c r="A1360" s="13"/>
      <c r="B1360" s="233"/>
      <c r="C1360" s="234"/>
      <c r="D1360" s="235" t="s">
        <v>147</v>
      </c>
      <c r="E1360" s="236" t="s">
        <v>19</v>
      </c>
      <c r="F1360" s="237" t="s">
        <v>1431</v>
      </c>
      <c r="G1360" s="234"/>
      <c r="H1360" s="236" t="s">
        <v>19</v>
      </c>
      <c r="I1360" s="238"/>
      <c r="J1360" s="234"/>
      <c r="K1360" s="234"/>
      <c r="L1360" s="239"/>
      <c r="M1360" s="240"/>
      <c r="N1360" s="241"/>
      <c r="O1360" s="241"/>
      <c r="P1360" s="241"/>
      <c r="Q1360" s="241"/>
      <c r="R1360" s="241"/>
      <c r="S1360" s="241"/>
      <c r="T1360" s="242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3" t="s">
        <v>147</v>
      </c>
      <c r="AU1360" s="243" t="s">
        <v>83</v>
      </c>
      <c r="AV1360" s="13" t="s">
        <v>81</v>
      </c>
      <c r="AW1360" s="13" t="s">
        <v>35</v>
      </c>
      <c r="AX1360" s="13" t="s">
        <v>73</v>
      </c>
      <c r="AY1360" s="243" t="s">
        <v>137</v>
      </c>
    </row>
    <row r="1361" s="14" customFormat="1">
      <c r="A1361" s="14"/>
      <c r="B1361" s="244"/>
      <c r="C1361" s="245"/>
      <c r="D1361" s="235" t="s">
        <v>147</v>
      </c>
      <c r="E1361" s="246" t="s">
        <v>19</v>
      </c>
      <c r="F1361" s="247" t="s">
        <v>340</v>
      </c>
      <c r="G1361" s="245"/>
      <c r="H1361" s="248">
        <v>1</v>
      </c>
      <c r="I1361" s="249"/>
      <c r="J1361" s="245"/>
      <c r="K1361" s="245"/>
      <c r="L1361" s="250"/>
      <c r="M1361" s="251"/>
      <c r="N1361" s="252"/>
      <c r="O1361" s="252"/>
      <c r="P1361" s="252"/>
      <c r="Q1361" s="252"/>
      <c r="R1361" s="252"/>
      <c r="S1361" s="252"/>
      <c r="T1361" s="253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4" t="s">
        <v>147</v>
      </c>
      <c r="AU1361" s="254" t="s">
        <v>83</v>
      </c>
      <c r="AV1361" s="14" t="s">
        <v>83</v>
      </c>
      <c r="AW1361" s="14" t="s">
        <v>35</v>
      </c>
      <c r="AX1361" s="14" t="s">
        <v>81</v>
      </c>
      <c r="AY1361" s="254" t="s">
        <v>137</v>
      </c>
    </row>
    <row r="1362" s="2" customFormat="1" ht="44.25" customHeight="1">
      <c r="A1362" s="40"/>
      <c r="B1362" s="41"/>
      <c r="C1362" s="255" t="s">
        <v>1432</v>
      </c>
      <c r="D1362" s="255" t="s">
        <v>157</v>
      </c>
      <c r="E1362" s="256" t="s">
        <v>1433</v>
      </c>
      <c r="F1362" s="257" t="s">
        <v>1434</v>
      </c>
      <c r="G1362" s="258" t="s">
        <v>152</v>
      </c>
      <c r="H1362" s="259">
        <v>1</v>
      </c>
      <c r="I1362" s="260"/>
      <c r="J1362" s="261">
        <f>ROUND(I1362*H1362,2)</f>
        <v>0</v>
      </c>
      <c r="K1362" s="257" t="s">
        <v>390</v>
      </c>
      <c r="L1362" s="262"/>
      <c r="M1362" s="263" t="s">
        <v>19</v>
      </c>
      <c r="N1362" s="264" t="s">
        <v>44</v>
      </c>
      <c r="O1362" s="86"/>
      <c r="P1362" s="229">
        <f>O1362*H1362</f>
        <v>0</v>
      </c>
      <c r="Q1362" s="229">
        <v>0.098000000000000004</v>
      </c>
      <c r="R1362" s="229">
        <f>Q1362*H1362</f>
        <v>0.098000000000000004</v>
      </c>
      <c r="S1362" s="229">
        <v>0</v>
      </c>
      <c r="T1362" s="230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31" t="s">
        <v>353</v>
      </c>
      <c r="AT1362" s="231" t="s">
        <v>157</v>
      </c>
      <c r="AU1362" s="231" t="s">
        <v>83</v>
      </c>
      <c r="AY1362" s="19" t="s">
        <v>137</v>
      </c>
      <c r="BE1362" s="232">
        <f>IF(N1362="základní",J1362,0)</f>
        <v>0</v>
      </c>
      <c r="BF1362" s="232">
        <f>IF(N1362="snížená",J1362,0)</f>
        <v>0</v>
      </c>
      <c r="BG1362" s="232">
        <f>IF(N1362="zákl. přenesená",J1362,0)</f>
        <v>0</v>
      </c>
      <c r="BH1362" s="232">
        <f>IF(N1362="sníž. přenesená",J1362,0)</f>
        <v>0</v>
      </c>
      <c r="BI1362" s="232">
        <f>IF(N1362="nulová",J1362,0)</f>
        <v>0</v>
      </c>
      <c r="BJ1362" s="19" t="s">
        <v>81</v>
      </c>
      <c r="BK1362" s="232">
        <f>ROUND(I1362*H1362,2)</f>
        <v>0</v>
      </c>
      <c r="BL1362" s="19" t="s">
        <v>239</v>
      </c>
      <c r="BM1362" s="231" t="s">
        <v>1435</v>
      </c>
    </row>
    <row r="1363" s="13" customFormat="1">
      <c r="A1363" s="13"/>
      <c r="B1363" s="233"/>
      <c r="C1363" s="234"/>
      <c r="D1363" s="235" t="s">
        <v>147</v>
      </c>
      <c r="E1363" s="236" t="s">
        <v>19</v>
      </c>
      <c r="F1363" s="237" t="s">
        <v>1431</v>
      </c>
      <c r="G1363" s="234"/>
      <c r="H1363" s="236" t="s">
        <v>19</v>
      </c>
      <c r="I1363" s="238"/>
      <c r="J1363" s="234"/>
      <c r="K1363" s="234"/>
      <c r="L1363" s="239"/>
      <c r="M1363" s="240"/>
      <c r="N1363" s="241"/>
      <c r="O1363" s="241"/>
      <c r="P1363" s="241"/>
      <c r="Q1363" s="241"/>
      <c r="R1363" s="241"/>
      <c r="S1363" s="241"/>
      <c r="T1363" s="242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3" t="s">
        <v>147</v>
      </c>
      <c r="AU1363" s="243" t="s">
        <v>83</v>
      </c>
      <c r="AV1363" s="13" t="s">
        <v>81</v>
      </c>
      <c r="AW1363" s="13" t="s">
        <v>35</v>
      </c>
      <c r="AX1363" s="13" t="s">
        <v>73</v>
      </c>
      <c r="AY1363" s="243" t="s">
        <v>137</v>
      </c>
    </row>
    <row r="1364" s="14" customFormat="1">
      <c r="A1364" s="14"/>
      <c r="B1364" s="244"/>
      <c r="C1364" s="245"/>
      <c r="D1364" s="235" t="s">
        <v>147</v>
      </c>
      <c r="E1364" s="246" t="s">
        <v>19</v>
      </c>
      <c r="F1364" s="247" t="s">
        <v>340</v>
      </c>
      <c r="G1364" s="245"/>
      <c r="H1364" s="248">
        <v>1</v>
      </c>
      <c r="I1364" s="249"/>
      <c r="J1364" s="245"/>
      <c r="K1364" s="245"/>
      <c r="L1364" s="250"/>
      <c r="M1364" s="251"/>
      <c r="N1364" s="252"/>
      <c r="O1364" s="252"/>
      <c r="P1364" s="252"/>
      <c r="Q1364" s="252"/>
      <c r="R1364" s="252"/>
      <c r="S1364" s="252"/>
      <c r="T1364" s="253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4" t="s">
        <v>147</v>
      </c>
      <c r="AU1364" s="254" t="s">
        <v>83</v>
      </c>
      <c r="AV1364" s="14" t="s">
        <v>83</v>
      </c>
      <c r="AW1364" s="14" t="s">
        <v>35</v>
      </c>
      <c r="AX1364" s="14" t="s">
        <v>81</v>
      </c>
      <c r="AY1364" s="254" t="s">
        <v>137</v>
      </c>
    </row>
    <row r="1365" s="2" customFormat="1" ht="21.75" customHeight="1">
      <c r="A1365" s="40"/>
      <c r="B1365" s="41"/>
      <c r="C1365" s="220" t="s">
        <v>1436</v>
      </c>
      <c r="D1365" s="220" t="s">
        <v>140</v>
      </c>
      <c r="E1365" s="221" t="s">
        <v>1437</v>
      </c>
      <c r="F1365" s="222" t="s">
        <v>1438</v>
      </c>
      <c r="G1365" s="223" t="s">
        <v>152</v>
      </c>
      <c r="H1365" s="224">
        <v>1</v>
      </c>
      <c r="I1365" s="225"/>
      <c r="J1365" s="226">
        <f>ROUND(I1365*H1365,2)</f>
        <v>0</v>
      </c>
      <c r="K1365" s="222" t="s">
        <v>144</v>
      </c>
      <c r="L1365" s="46"/>
      <c r="M1365" s="227" t="s">
        <v>19</v>
      </c>
      <c r="N1365" s="228" t="s">
        <v>44</v>
      </c>
      <c r="O1365" s="86"/>
      <c r="P1365" s="229">
        <f>O1365*H1365</f>
        <v>0</v>
      </c>
      <c r="Q1365" s="229">
        <v>0.00033</v>
      </c>
      <c r="R1365" s="229">
        <f>Q1365*H1365</f>
        <v>0.00033</v>
      </c>
      <c r="S1365" s="229">
        <v>0</v>
      </c>
      <c r="T1365" s="230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31" t="s">
        <v>239</v>
      </c>
      <c r="AT1365" s="231" t="s">
        <v>140</v>
      </c>
      <c r="AU1365" s="231" t="s">
        <v>83</v>
      </c>
      <c r="AY1365" s="19" t="s">
        <v>137</v>
      </c>
      <c r="BE1365" s="232">
        <f>IF(N1365="základní",J1365,0)</f>
        <v>0</v>
      </c>
      <c r="BF1365" s="232">
        <f>IF(N1365="snížená",J1365,0)</f>
        <v>0</v>
      </c>
      <c r="BG1365" s="232">
        <f>IF(N1365="zákl. přenesená",J1365,0)</f>
        <v>0</v>
      </c>
      <c r="BH1365" s="232">
        <f>IF(N1365="sníž. přenesená",J1365,0)</f>
        <v>0</v>
      </c>
      <c r="BI1365" s="232">
        <f>IF(N1365="nulová",J1365,0)</f>
        <v>0</v>
      </c>
      <c r="BJ1365" s="19" t="s">
        <v>81</v>
      </c>
      <c r="BK1365" s="232">
        <f>ROUND(I1365*H1365,2)</f>
        <v>0</v>
      </c>
      <c r="BL1365" s="19" t="s">
        <v>239</v>
      </c>
      <c r="BM1365" s="231" t="s">
        <v>1439</v>
      </c>
    </row>
    <row r="1366" s="13" customFormat="1">
      <c r="A1366" s="13"/>
      <c r="B1366" s="233"/>
      <c r="C1366" s="234"/>
      <c r="D1366" s="235" t="s">
        <v>147</v>
      </c>
      <c r="E1366" s="236" t="s">
        <v>19</v>
      </c>
      <c r="F1366" s="237" t="s">
        <v>1440</v>
      </c>
      <c r="G1366" s="234"/>
      <c r="H1366" s="236" t="s">
        <v>19</v>
      </c>
      <c r="I1366" s="238"/>
      <c r="J1366" s="234"/>
      <c r="K1366" s="234"/>
      <c r="L1366" s="239"/>
      <c r="M1366" s="240"/>
      <c r="N1366" s="241"/>
      <c r="O1366" s="241"/>
      <c r="P1366" s="241"/>
      <c r="Q1366" s="241"/>
      <c r="R1366" s="241"/>
      <c r="S1366" s="241"/>
      <c r="T1366" s="24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3" t="s">
        <v>147</v>
      </c>
      <c r="AU1366" s="243" t="s">
        <v>83</v>
      </c>
      <c r="AV1366" s="13" t="s">
        <v>81</v>
      </c>
      <c r="AW1366" s="13" t="s">
        <v>35</v>
      </c>
      <c r="AX1366" s="13" t="s">
        <v>73</v>
      </c>
      <c r="AY1366" s="243" t="s">
        <v>137</v>
      </c>
    </row>
    <row r="1367" s="14" customFormat="1">
      <c r="A1367" s="14"/>
      <c r="B1367" s="244"/>
      <c r="C1367" s="245"/>
      <c r="D1367" s="235" t="s">
        <v>147</v>
      </c>
      <c r="E1367" s="246" t="s">
        <v>19</v>
      </c>
      <c r="F1367" s="247" t="s">
        <v>340</v>
      </c>
      <c r="G1367" s="245"/>
      <c r="H1367" s="248">
        <v>1</v>
      </c>
      <c r="I1367" s="249"/>
      <c r="J1367" s="245"/>
      <c r="K1367" s="245"/>
      <c r="L1367" s="250"/>
      <c r="M1367" s="251"/>
      <c r="N1367" s="252"/>
      <c r="O1367" s="252"/>
      <c r="P1367" s="252"/>
      <c r="Q1367" s="252"/>
      <c r="R1367" s="252"/>
      <c r="S1367" s="252"/>
      <c r="T1367" s="253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4" t="s">
        <v>147</v>
      </c>
      <c r="AU1367" s="254" t="s">
        <v>83</v>
      </c>
      <c r="AV1367" s="14" t="s">
        <v>83</v>
      </c>
      <c r="AW1367" s="14" t="s">
        <v>35</v>
      </c>
      <c r="AX1367" s="14" t="s">
        <v>81</v>
      </c>
      <c r="AY1367" s="254" t="s">
        <v>137</v>
      </c>
    </row>
    <row r="1368" s="2" customFormat="1" ht="44.25" customHeight="1">
      <c r="A1368" s="40"/>
      <c r="B1368" s="41"/>
      <c r="C1368" s="255" t="s">
        <v>1441</v>
      </c>
      <c r="D1368" s="255" t="s">
        <v>157</v>
      </c>
      <c r="E1368" s="256" t="s">
        <v>1442</v>
      </c>
      <c r="F1368" s="257" t="s">
        <v>1443</v>
      </c>
      <c r="G1368" s="258" t="s">
        <v>152</v>
      </c>
      <c r="H1368" s="259">
        <v>1</v>
      </c>
      <c r="I1368" s="260"/>
      <c r="J1368" s="261">
        <f>ROUND(I1368*H1368,2)</f>
        <v>0</v>
      </c>
      <c r="K1368" s="257" t="s">
        <v>390</v>
      </c>
      <c r="L1368" s="262"/>
      <c r="M1368" s="263" t="s">
        <v>19</v>
      </c>
      <c r="N1368" s="264" t="s">
        <v>44</v>
      </c>
      <c r="O1368" s="86"/>
      <c r="P1368" s="229">
        <f>O1368*H1368</f>
        <v>0</v>
      </c>
      <c r="Q1368" s="229">
        <v>0.098000000000000004</v>
      </c>
      <c r="R1368" s="229">
        <f>Q1368*H1368</f>
        <v>0.098000000000000004</v>
      </c>
      <c r="S1368" s="229">
        <v>0</v>
      </c>
      <c r="T1368" s="230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31" t="s">
        <v>353</v>
      </c>
      <c r="AT1368" s="231" t="s">
        <v>157</v>
      </c>
      <c r="AU1368" s="231" t="s">
        <v>83</v>
      </c>
      <c r="AY1368" s="19" t="s">
        <v>137</v>
      </c>
      <c r="BE1368" s="232">
        <f>IF(N1368="základní",J1368,0)</f>
        <v>0</v>
      </c>
      <c r="BF1368" s="232">
        <f>IF(N1368="snížená",J1368,0)</f>
        <v>0</v>
      </c>
      <c r="BG1368" s="232">
        <f>IF(N1368="zákl. přenesená",J1368,0)</f>
        <v>0</v>
      </c>
      <c r="BH1368" s="232">
        <f>IF(N1368="sníž. přenesená",J1368,0)</f>
        <v>0</v>
      </c>
      <c r="BI1368" s="232">
        <f>IF(N1368="nulová",J1368,0)</f>
        <v>0</v>
      </c>
      <c r="BJ1368" s="19" t="s">
        <v>81</v>
      </c>
      <c r="BK1368" s="232">
        <f>ROUND(I1368*H1368,2)</f>
        <v>0</v>
      </c>
      <c r="BL1368" s="19" t="s">
        <v>239</v>
      </c>
      <c r="BM1368" s="231" t="s">
        <v>1444</v>
      </c>
    </row>
    <row r="1369" s="13" customFormat="1">
      <c r="A1369" s="13"/>
      <c r="B1369" s="233"/>
      <c r="C1369" s="234"/>
      <c r="D1369" s="235" t="s">
        <v>147</v>
      </c>
      <c r="E1369" s="236" t="s">
        <v>19</v>
      </c>
      <c r="F1369" s="237" t="s">
        <v>1440</v>
      </c>
      <c r="G1369" s="234"/>
      <c r="H1369" s="236" t="s">
        <v>19</v>
      </c>
      <c r="I1369" s="238"/>
      <c r="J1369" s="234"/>
      <c r="K1369" s="234"/>
      <c r="L1369" s="239"/>
      <c r="M1369" s="240"/>
      <c r="N1369" s="241"/>
      <c r="O1369" s="241"/>
      <c r="P1369" s="241"/>
      <c r="Q1369" s="241"/>
      <c r="R1369" s="241"/>
      <c r="S1369" s="241"/>
      <c r="T1369" s="242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3" t="s">
        <v>147</v>
      </c>
      <c r="AU1369" s="243" t="s">
        <v>83</v>
      </c>
      <c r="AV1369" s="13" t="s">
        <v>81</v>
      </c>
      <c r="AW1369" s="13" t="s">
        <v>35</v>
      </c>
      <c r="AX1369" s="13" t="s">
        <v>73</v>
      </c>
      <c r="AY1369" s="243" t="s">
        <v>137</v>
      </c>
    </row>
    <row r="1370" s="14" customFormat="1">
      <c r="A1370" s="14"/>
      <c r="B1370" s="244"/>
      <c r="C1370" s="245"/>
      <c r="D1370" s="235" t="s">
        <v>147</v>
      </c>
      <c r="E1370" s="246" t="s">
        <v>19</v>
      </c>
      <c r="F1370" s="247" t="s">
        <v>340</v>
      </c>
      <c r="G1370" s="245"/>
      <c r="H1370" s="248">
        <v>1</v>
      </c>
      <c r="I1370" s="249"/>
      <c r="J1370" s="245"/>
      <c r="K1370" s="245"/>
      <c r="L1370" s="250"/>
      <c r="M1370" s="251"/>
      <c r="N1370" s="252"/>
      <c r="O1370" s="252"/>
      <c r="P1370" s="252"/>
      <c r="Q1370" s="252"/>
      <c r="R1370" s="252"/>
      <c r="S1370" s="252"/>
      <c r="T1370" s="253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4" t="s">
        <v>147</v>
      </c>
      <c r="AU1370" s="254" t="s">
        <v>83</v>
      </c>
      <c r="AV1370" s="14" t="s">
        <v>83</v>
      </c>
      <c r="AW1370" s="14" t="s">
        <v>35</v>
      </c>
      <c r="AX1370" s="14" t="s">
        <v>81</v>
      </c>
      <c r="AY1370" s="254" t="s">
        <v>137</v>
      </c>
    </row>
    <row r="1371" s="2" customFormat="1" ht="21.75" customHeight="1">
      <c r="A1371" s="40"/>
      <c r="B1371" s="41"/>
      <c r="C1371" s="220" t="s">
        <v>1445</v>
      </c>
      <c r="D1371" s="220" t="s">
        <v>140</v>
      </c>
      <c r="E1371" s="221" t="s">
        <v>1446</v>
      </c>
      <c r="F1371" s="222" t="s">
        <v>1447</v>
      </c>
      <c r="G1371" s="223" t="s">
        <v>152</v>
      </c>
      <c r="H1371" s="224">
        <v>1</v>
      </c>
      <c r="I1371" s="225"/>
      <c r="J1371" s="226">
        <f>ROUND(I1371*H1371,2)</f>
        <v>0</v>
      </c>
      <c r="K1371" s="222" t="s">
        <v>144</v>
      </c>
      <c r="L1371" s="46"/>
      <c r="M1371" s="227" t="s">
        <v>19</v>
      </c>
      <c r="N1371" s="228" t="s">
        <v>44</v>
      </c>
      <c r="O1371" s="86"/>
      <c r="P1371" s="229">
        <f>O1371*H1371</f>
        <v>0</v>
      </c>
      <c r="Q1371" s="229">
        <v>0.00033</v>
      </c>
      <c r="R1371" s="229">
        <f>Q1371*H1371</f>
        <v>0.00033</v>
      </c>
      <c r="S1371" s="229">
        <v>0</v>
      </c>
      <c r="T1371" s="230">
        <f>S1371*H1371</f>
        <v>0</v>
      </c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R1371" s="231" t="s">
        <v>239</v>
      </c>
      <c r="AT1371" s="231" t="s">
        <v>140</v>
      </c>
      <c r="AU1371" s="231" t="s">
        <v>83</v>
      </c>
      <c r="AY1371" s="19" t="s">
        <v>137</v>
      </c>
      <c r="BE1371" s="232">
        <f>IF(N1371="základní",J1371,0)</f>
        <v>0</v>
      </c>
      <c r="BF1371" s="232">
        <f>IF(N1371="snížená",J1371,0)</f>
        <v>0</v>
      </c>
      <c r="BG1371" s="232">
        <f>IF(N1371="zákl. přenesená",J1371,0)</f>
        <v>0</v>
      </c>
      <c r="BH1371" s="232">
        <f>IF(N1371="sníž. přenesená",J1371,0)</f>
        <v>0</v>
      </c>
      <c r="BI1371" s="232">
        <f>IF(N1371="nulová",J1371,0)</f>
        <v>0</v>
      </c>
      <c r="BJ1371" s="19" t="s">
        <v>81</v>
      </c>
      <c r="BK1371" s="232">
        <f>ROUND(I1371*H1371,2)</f>
        <v>0</v>
      </c>
      <c r="BL1371" s="19" t="s">
        <v>239</v>
      </c>
      <c r="BM1371" s="231" t="s">
        <v>1448</v>
      </c>
    </row>
    <row r="1372" s="13" customFormat="1">
      <c r="A1372" s="13"/>
      <c r="B1372" s="233"/>
      <c r="C1372" s="234"/>
      <c r="D1372" s="235" t="s">
        <v>147</v>
      </c>
      <c r="E1372" s="236" t="s">
        <v>19</v>
      </c>
      <c r="F1372" s="237" t="s">
        <v>1449</v>
      </c>
      <c r="G1372" s="234"/>
      <c r="H1372" s="236" t="s">
        <v>19</v>
      </c>
      <c r="I1372" s="238"/>
      <c r="J1372" s="234"/>
      <c r="K1372" s="234"/>
      <c r="L1372" s="239"/>
      <c r="M1372" s="240"/>
      <c r="N1372" s="241"/>
      <c r="O1372" s="241"/>
      <c r="P1372" s="241"/>
      <c r="Q1372" s="241"/>
      <c r="R1372" s="241"/>
      <c r="S1372" s="241"/>
      <c r="T1372" s="242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3" t="s">
        <v>147</v>
      </c>
      <c r="AU1372" s="243" t="s">
        <v>83</v>
      </c>
      <c r="AV1372" s="13" t="s">
        <v>81</v>
      </c>
      <c r="AW1372" s="13" t="s">
        <v>35</v>
      </c>
      <c r="AX1372" s="13" t="s">
        <v>73</v>
      </c>
      <c r="AY1372" s="243" t="s">
        <v>137</v>
      </c>
    </row>
    <row r="1373" s="14" customFormat="1">
      <c r="A1373" s="14"/>
      <c r="B1373" s="244"/>
      <c r="C1373" s="245"/>
      <c r="D1373" s="235" t="s">
        <v>147</v>
      </c>
      <c r="E1373" s="246" t="s">
        <v>19</v>
      </c>
      <c r="F1373" s="247" t="s">
        <v>340</v>
      </c>
      <c r="G1373" s="245"/>
      <c r="H1373" s="248">
        <v>1</v>
      </c>
      <c r="I1373" s="249"/>
      <c r="J1373" s="245"/>
      <c r="K1373" s="245"/>
      <c r="L1373" s="250"/>
      <c r="M1373" s="251"/>
      <c r="N1373" s="252"/>
      <c r="O1373" s="252"/>
      <c r="P1373" s="252"/>
      <c r="Q1373" s="252"/>
      <c r="R1373" s="252"/>
      <c r="S1373" s="252"/>
      <c r="T1373" s="253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4" t="s">
        <v>147</v>
      </c>
      <c r="AU1373" s="254" t="s">
        <v>83</v>
      </c>
      <c r="AV1373" s="14" t="s">
        <v>83</v>
      </c>
      <c r="AW1373" s="14" t="s">
        <v>35</v>
      </c>
      <c r="AX1373" s="14" t="s">
        <v>81</v>
      </c>
      <c r="AY1373" s="254" t="s">
        <v>137</v>
      </c>
    </row>
    <row r="1374" s="2" customFormat="1" ht="44.25" customHeight="1">
      <c r="A1374" s="40"/>
      <c r="B1374" s="41"/>
      <c r="C1374" s="255" t="s">
        <v>1450</v>
      </c>
      <c r="D1374" s="255" t="s">
        <v>157</v>
      </c>
      <c r="E1374" s="256" t="s">
        <v>1451</v>
      </c>
      <c r="F1374" s="257" t="s">
        <v>1452</v>
      </c>
      <c r="G1374" s="258" t="s">
        <v>152</v>
      </c>
      <c r="H1374" s="259">
        <v>1</v>
      </c>
      <c r="I1374" s="260"/>
      <c r="J1374" s="261">
        <f>ROUND(I1374*H1374,2)</f>
        <v>0</v>
      </c>
      <c r="K1374" s="257" t="s">
        <v>390</v>
      </c>
      <c r="L1374" s="262"/>
      <c r="M1374" s="263" t="s">
        <v>19</v>
      </c>
      <c r="N1374" s="264" t="s">
        <v>44</v>
      </c>
      <c r="O1374" s="86"/>
      <c r="P1374" s="229">
        <f>O1374*H1374</f>
        <v>0</v>
      </c>
      <c r="Q1374" s="229">
        <v>0.19800000000000001</v>
      </c>
      <c r="R1374" s="229">
        <f>Q1374*H1374</f>
        <v>0.19800000000000001</v>
      </c>
      <c r="S1374" s="229">
        <v>0</v>
      </c>
      <c r="T1374" s="230">
        <f>S1374*H1374</f>
        <v>0</v>
      </c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R1374" s="231" t="s">
        <v>353</v>
      </c>
      <c r="AT1374" s="231" t="s">
        <v>157</v>
      </c>
      <c r="AU1374" s="231" t="s">
        <v>83</v>
      </c>
      <c r="AY1374" s="19" t="s">
        <v>137</v>
      </c>
      <c r="BE1374" s="232">
        <f>IF(N1374="základní",J1374,0)</f>
        <v>0</v>
      </c>
      <c r="BF1374" s="232">
        <f>IF(N1374="snížená",J1374,0)</f>
        <v>0</v>
      </c>
      <c r="BG1374" s="232">
        <f>IF(N1374="zákl. přenesená",J1374,0)</f>
        <v>0</v>
      </c>
      <c r="BH1374" s="232">
        <f>IF(N1374="sníž. přenesená",J1374,0)</f>
        <v>0</v>
      </c>
      <c r="BI1374" s="232">
        <f>IF(N1374="nulová",J1374,0)</f>
        <v>0</v>
      </c>
      <c r="BJ1374" s="19" t="s">
        <v>81</v>
      </c>
      <c r="BK1374" s="232">
        <f>ROUND(I1374*H1374,2)</f>
        <v>0</v>
      </c>
      <c r="BL1374" s="19" t="s">
        <v>239</v>
      </c>
      <c r="BM1374" s="231" t="s">
        <v>1453</v>
      </c>
    </row>
    <row r="1375" s="2" customFormat="1" ht="21.75" customHeight="1">
      <c r="A1375" s="40"/>
      <c r="B1375" s="41"/>
      <c r="C1375" s="220" t="s">
        <v>1454</v>
      </c>
      <c r="D1375" s="220" t="s">
        <v>140</v>
      </c>
      <c r="E1375" s="221" t="s">
        <v>1455</v>
      </c>
      <c r="F1375" s="222" t="s">
        <v>1456</v>
      </c>
      <c r="G1375" s="223" t="s">
        <v>1457</v>
      </c>
      <c r="H1375" s="224">
        <v>18.84</v>
      </c>
      <c r="I1375" s="225"/>
      <c r="J1375" s="226">
        <f>ROUND(I1375*H1375,2)</f>
        <v>0</v>
      </c>
      <c r="K1375" s="222" t="s">
        <v>144</v>
      </c>
      <c r="L1375" s="46"/>
      <c r="M1375" s="227" t="s">
        <v>19</v>
      </c>
      <c r="N1375" s="228" t="s">
        <v>44</v>
      </c>
      <c r="O1375" s="86"/>
      <c r="P1375" s="229">
        <f>O1375*H1375</f>
        <v>0</v>
      </c>
      <c r="Q1375" s="229">
        <v>6.9999999999999994E-05</v>
      </c>
      <c r="R1375" s="229">
        <f>Q1375*H1375</f>
        <v>0.0013188</v>
      </c>
      <c r="S1375" s="229">
        <v>0</v>
      </c>
      <c r="T1375" s="230">
        <f>S1375*H1375</f>
        <v>0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31" t="s">
        <v>239</v>
      </c>
      <c r="AT1375" s="231" t="s">
        <v>140</v>
      </c>
      <c r="AU1375" s="231" t="s">
        <v>83</v>
      </c>
      <c r="AY1375" s="19" t="s">
        <v>137</v>
      </c>
      <c r="BE1375" s="232">
        <f>IF(N1375="základní",J1375,0)</f>
        <v>0</v>
      </c>
      <c r="BF1375" s="232">
        <f>IF(N1375="snížená",J1375,0)</f>
        <v>0</v>
      </c>
      <c r="BG1375" s="232">
        <f>IF(N1375="zákl. přenesená",J1375,0)</f>
        <v>0</v>
      </c>
      <c r="BH1375" s="232">
        <f>IF(N1375="sníž. přenesená",J1375,0)</f>
        <v>0</v>
      </c>
      <c r="BI1375" s="232">
        <f>IF(N1375="nulová",J1375,0)</f>
        <v>0</v>
      </c>
      <c r="BJ1375" s="19" t="s">
        <v>81</v>
      </c>
      <c r="BK1375" s="232">
        <f>ROUND(I1375*H1375,2)</f>
        <v>0</v>
      </c>
      <c r="BL1375" s="19" t="s">
        <v>239</v>
      </c>
      <c r="BM1375" s="231" t="s">
        <v>1458</v>
      </c>
    </row>
    <row r="1376" s="13" customFormat="1">
      <c r="A1376" s="13"/>
      <c r="B1376" s="233"/>
      <c r="C1376" s="234"/>
      <c r="D1376" s="235" t="s">
        <v>147</v>
      </c>
      <c r="E1376" s="236" t="s">
        <v>19</v>
      </c>
      <c r="F1376" s="237" t="s">
        <v>508</v>
      </c>
      <c r="G1376" s="234"/>
      <c r="H1376" s="236" t="s">
        <v>19</v>
      </c>
      <c r="I1376" s="238"/>
      <c r="J1376" s="234"/>
      <c r="K1376" s="234"/>
      <c r="L1376" s="239"/>
      <c r="M1376" s="240"/>
      <c r="N1376" s="241"/>
      <c r="O1376" s="241"/>
      <c r="P1376" s="241"/>
      <c r="Q1376" s="241"/>
      <c r="R1376" s="241"/>
      <c r="S1376" s="241"/>
      <c r="T1376" s="242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43" t="s">
        <v>147</v>
      </c>
      <c r="AU1376" s="243" t="s">
        <v>83</v>
      </c>
      <c r="AV1376" s="13" t="s">
        <v>81</v>
      </c>
      <c r="AW1376" s="13" t="s">
        <v>35</v>
      </c>
      <c r="AX1376" s="13" t="s">
        <v>73</v>
      </c>
      <c r="AY1376" s="243" t="s">
        <v>137</v>
      </c>
    </row>
    <row r="1377" s="14" customFormat="1">
      <c r="A1377" s="14"/>
      <c r="B1377" s="244"/>
      <c r="C1377" s="245"/>
      <c r="D1377" s="235" t="s">
        <v>147</v>
      </c>
      <c r="E1377" s="246" t="s">
        <v>19</v>
      </c>
      <c r="F1377" s="247" t="s">
        <v>1459</v>
      </c>
      <c r="G1377" s="245"/>
      <c r="H1377" s="248">
        <v>18.84</v>
      </c>
      <c r="I1377" s="249"/>
      <c r="J1377" s="245"/>
      <c r="K1377" s="245"/>
      <c r="L1377" s="250"/>
      <c r="M1377" s="251"/>
      <c r="N1377" s="252"/>
      <c r="O1377" s="252"/>
      <c r="P1377" s="252"/>
      <c r="Q1377" s="252"/>
      <c r="R1377" s="252"/>
      <c r="S1377" s="252"/>
      <c r="T1377" s="253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4" t="s">
        <v>147</v>
      </c>
      <c r="AU1377" s="254" t="s">
        <v>83</v>
      </c>
      <c r="AV1377" s="14" t="s">
        <v>83</v>
      </c>
      <c r="AW1377" s="14" t="s">
        <v>35</v>
      </c>
      <c r="AX1377" s="14" t="s">
        <v>81</v>
      </c>
      <c r="AY1377" s="254" t="s">
        <v>137</v>
      </c>
    </row>
    <row r="1378" s="2" customFormat="1" ht="16.5" customHeight="1">
      <c r="A1378" s="40"/>
      <c r="B1378" s="41"/>
      <c r="C1378" s="255" t="s">
        <v>1460</v>
      </c>
      <c r="D1378" s="255" t="s">
        <v>157</v>
      </c>
      <c r="E1378" s="256" t="s">
        <v>1461</v>
      </c>
      <c r="F1378" s="257" t="s">
        <v>1462</v>
      </c>
      <c r="G1378" s="258" t="s">
        <v>170</v>
      </c>
      <c r="H1378" s="259">
        <v>0.02</v>
      </c>
      <c r="I1378" s="260"/>
      <c r="J1378" s="261">
        <f>ROUND(I1378*H1378,2)</f>
        <v>0</v>
      </c>
      <c r="K1378" s="257" t="s">
        <v>144</v>
      </c>
      <c r="L1378" s="262"/>
      <c r="M1378" s="263" t="s">
        <v>19</v>
      </c>
      <c r="N1378" s="264" t="s">
        <v>44</v>
      </c>
      <c r="O1378" s="86"/>
      <c r="P1378" s="229">
        <f>O1378*H1378</f>
        <v>0</v>
      </c>
      <c r="Q1378" s="229">
        <v>1</v>
      </c>
      <c r="R1378" s="229">
        <f>Q1378*H1378</f>
        <v>0.02</v>
      </c>
      <c r="S1378" s="229">
        <v>0</v>
      </c>
      <c r="T1378" s="230">
        <f>S1378*H1378</f>
        <v>0</v>
      </c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R1378" s="231" t="s">
        <v>353</v>
      </c>
      <c r="AT1378" s="231" t="s">
        <v>157</v>
      </c>
      <c r="AU1378" s="231" t="s">
        <v>83</v>
      </c>
      <c r="AY1378" s="19" t="s">
        <v>137</v>
      </c>
      <c r="BE1378" s="232">
        <f>IF(N1378="základní",J1378,0)</f>
        <v>0</v>
      </c>
      <c r="BF1378" s="232">
        <f>IF(N1378="snížená",J1378,0)</f>
        <v>0</v>
      </c>
      <c r="BG1378" s="232">
        <f>IF(N1378="zákl. přenesená",J1378,0)</f>
        <v>0</v>
      </c>
      <c r="BH1378" s="232">
        <f>IF(N1378="sníž. přenesená",J1378,0)</f>
        <v>0</v>
      </c>
      <c r="BI1378" s="232">
        <f>IF(N1378="nulová",J1378,0)</f>
        <v>0</v>
      </c>
      <c r="BJ1378" s="19" t="s">
        <v>81</v>
      </c>
      <c r="BK1378" s="232">
        <f>ROUND(I1378*H1378,2)</f>
        <v>0</v>
      </c>
      <c r="BL1378" s="19" t="s">
        <v>239</v>
      </c>
      <c r="BM1378" s="231" t="s">
        <v>1463</v>
      </c>
    </row>
    <row r="1379" s="13" customFormat="1">
      <c r="A1379" s="13"/>
      <c r="B1379" s="233"/>
      <c r="C1379" s="234"/>
      <c r="D1379" s="235" t="s">
        <v>147</v>
      </c>
      <c r="E1379" s="236" t="s">
        <v>19</v>
      </c>
      <c r="F1379" s="237" t="s">
        <v>508</v>
      </c>
      <c r="G1379" s="234"/>
      <c r="H1379" s="236" t="s">
        <v>19</v>
      </c>
      <c r="I1379" s="238"/>
      <c r="J1379" s="234"/>
      <c r="K1379" s="234"/>
      <c r="L1379" s="239"/>
      <c r="M1379" s="240"/>
      <c r="N1379" s="241"/>
      <c r="O1379" s="241"/>
      <c r="P1379" s="241"/>
      <c r="Q1379" s="241"/>
      <c r="R1379" s="241"/>
      <c r="S1379" s="241"/>
      <c r="T1379" s="242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3" t="s">
        <v>147</v>
      </c>
      <c r="AU1379" s="243" t="s">
        <v>83</v>
      </c>
      <c r="AV1379" s="13" t="s">
        <v>81</v>
      </c>
      <c r="AW1379" s="13" t="s">
        <v>35</v>
      </c>
      <c r="AX1379" s="13" t="s">
        <v>73</v>
      </c>
      <c r="AY1379" s="243" t="s">
        <v>137</v>
      </c>
    </row>
    <row r="1380" s="14" customFormat="1">
      <c r="A1380" s="14"/>
      <c r="B1380" s="244"/>
      <c r="C1380" s="245"/>
      <c r="D1380" s="235" t="s">
        <v>147</v>
      </c>
      <c r="E1380" s="246" t="s">
        <v>19</v>
      </c>
      <c r="F1380" s="247" t="s">
        <v>1464</v>
      </c>
      <c r="G1380" s="245"/>
      <c r="H1380" s="248">
        <v>0.019</v>
      </c>
      <c r="I1380" s="249"/>
      <c r="J1380" s="245"/>
      <c r="K1380" s="245"/>
      <c r="L1380" s="250"/>
      <c r="M1380" s="251"/>
      <c r="N1380" s="252"/>
      <c r="O1380" s="252"/>
      <c r="P1380" s="252"/>
      <c r="Q1380" s="252"/>
      <c r="R1380" s="252"/>
      <c r="S1380" s="252"/>
      <c r="T1380" s="253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4" t="s">
        <v>147</v>
      </c>
      <c r="AU1380" s="254" t="s">
        <v>83</v>
      </c>
      <c r="AV1380" s="14" t="s">
        <v>83</v>
      </c>
      <c r="AW1380" s="14" t="s">
        <v>35</v>
      </c>
      <c r="AX1380" s="14" t="s">
        <v>81</v>
      </c>
      <c r="AY1380" s="254" t="s">
        <v>137</v>
      </c>
    </row>
    <row r="1381" s="14" customFormat="1">
      <c r="A1381" s="14"/>
      <c r="B1381" s="244"/>
      <c r="C1381" s="245"/>
      <c r="D1381" s="235" t="s">
        <v>147</v>
      </c>
      <c r="E1381" s="245"/>
      <c r="F1381" s="247" t="s">
        <v>1465</v>
      </c>
      <c r="G1381" s="245"/>
      <c r="H1381" s="248">
        <v>0.02</v>
      </c>
      <c r="I1381" s="249"/>
      <c r="J1381" s="245"/>
      <c r="K1381" s="245"/>
      <c r="L1381" s="250"/>
      <c r="M1381" s="251"/>
      <c r="N1381" s="252"/>
      <c r="O1381" s="252"/>
      <c r="P1381" s="252"/>
      <c r="Q1381" s="252"/>
      <c r="R1381" s="252"/>
      <c r="S1381" s="252"/>
      <c r="T1381" s="253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4" t="s">
        <v>147</v>
      </c>
      <c r="AU1381" s="254" t="s">
        <v>83</v>
      </c>
      <c r="AV1381" s="14" t="s">
        <v>83</v>
      </c>
      <c r="AW1381" s="14" t="s">
        <v>4</v>
      </c>
      <c r="AX1381" s="14" t="s">
        <v>81</v>
      </c>
      <c r="AY1381" s="254" t="s">
        <v>137</v>
      </c>
    </row>
    <row r="1382" s="2" customFormat="1" ht="21.75" customHeight="1">
      <c r="A1382" s="40"/>
      <c r="B1382" s="41"/>
      <c r="C1382" s="220" t="s">
        <v>1466</v>
      </c>
      <c r="D1382" s="220" t="s">
        <v>140</v>
      </c>
      <c r="E1382" s="221" t="s">
        <v>1467</v>
      </c>
      <c r="F1382" s="222" t="s">
        <v>1468</v>
      </c>
      <c r="G1382" s="223" t="s">
        <v>1457</v>
      </c>
      <c r="H1382" s="224">
        <v>262.76999999999998</v>
      </c>
      <c r="I1382" s="225"/>
      <c r="J1382" s="226">
        <f>ROUND(I1382*H1382,2)</f>
        <v>0</v>
      </c>
      <c r="K1382" s="222" t="s">
        <v>144</v>
      </c>
      <c r="L1382" s="46"/>
      <c r="M1382" s="227" t="s">
        <v>19</v>
      </c>
      <c r="N1382" s="228" t="s">
        <v>44</v>
      </c>
      <c r="O1382" s="86"/>
      <c r="P1382" s="229">
        <f>O1382*H1382</f>
        <v>0</v>
      </c>
      <c r="Q1382" s="229">
        <v>6.0000000000000002E-05</v>
      </c>
      <c r="R1382" s="229">
        <f>Q1382*H1382</f>
        <v>0.015766199999999998</v>
      </c>
      <c r="S1382" s="229">
        <v>0</v>
      </c>
      <c r="T1382" s="230">
        <f>S1382*H1382</f>
        <v>0</v>
      </c>
      <c r="U1382" s="40"/>
      <c r="V1382" s="40"/>
      <c r="W1382" s="40"/>
      <c r="X1382" s="40"/>
      <c r="Y1382" s="40"/>
      <c r="Z1382" s="40"/>
      <c r="AA1382" s="40"/>
      <c r="AB1382" s="40"/>
      <c r="AC1382" s="40"/>
      <c r="AD1382" s="40"/>
      <c r="AE1382" s="40"/>
      <c r="AR1382" s="231" t="s">
        <v>239</v>
      </c>
      <c r="AT1382" s="231" t="s">
        <v>140</v>
      </c>
      <c r="AU1382" s="231" t="s">
        <v>83</v>
      </c>
      <c r="AY1382" s="19" t="s">
        <v>137</v>
      </c>
      <c r="BE1382" s="232">
        <f>IF(N1382="základní",J1382,0)</f>
        <v>0</v>
      </c>
      <c r="BF1382" s="232">
        <f>IF(N1382="snížená",J1382,0)</f>
        <v>0</v>
      </c>
      <c r="BG1382" s="232">
        <f>IF(N1382="zákl. přenesená",J1382,0)</f>
        <v>0</v>
      </c>
      <c r="BH1382" s="232">
        <f>IF(N1382="sníž. přenesená",J1382,0)</f>
        <v>0</v>
      </c>
      <c r="BI1382" s="232">
        <f>IF(N1382="nulová",J1382,0)</f>
        <v>0</v>
      </c>
      <c r="BJ1382" s="19" t="s">
        <v>81</v>
      </c>
      <c r="BK1382" s="232">
        <f>ROUND(I1382*H1382,2)</f>
        <v>0</v>
      </c>
      <c r="BL1382" s="19" t="s">
        <v>239</v>
      </c>
      <c r="BM1382" s="231" t="s">
        <v>1469</v>
      </c>
    </row>
    <row r="1383" s="13" customFormat="1">
      <c r="A1383" s="13"/>
      <c r="B1383" s="233"/>
      <c r="C1383" s="234"/>
      <c r="D1383" s="235" t="s">
        <v>147</v>
      </c>
      <c r="E1383" s="236" t="s">
        <v>19</v>
      </c>
      <c r="F1383" s="237" t="s">
        <v>1470</v>
      </c>
      <c r="G1383" s="234"/>
      <c r="H1383" s="236" t="s">
        <v>19</v>
      </c>
      <c r="I1383" s="238"/>
      <c r="J1383" s="234"/>
      <c r="K1383" s="234"/>
      <c r="L1383" s="239"/>
      <c r="M1383" s="240"/>
      <c r="N1383" s="241"/>
      <c r="O1383" s="241"/>
      <c r="P1383" s="241"/>
      <c r="Q1383" s="241"/>
      <c r="R1383" s="241"/>
      <c r="S1383" s="241"/>
      <c r="T1383" s="24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3" t="s">
        <v>147</v>
      </c>
      <c r="AU1383" s="243" t="s">
        <v>83</v>
      </c>
      <c r="AV1383" s="13" t="s">
        <v>81</v>
      </c>
      <c r="AW1383" s="13" t="s">
        <v>35</v>
      </c>
      <c r="AX1383" s="13" t="s">
        <v>73</v>
      </c>
      <c r="AY1383" s="243" t="s">
        <v>137</v>
      </c>
    </row>
    <row r="1384" s="14" customFormat="1">
      <c r="A1384" s="14"/>
      <c r="B1384" s="244"/>
      <c r="C1384" s="245"/>
      <c r="D1384" s="235" t="s">
        <v>147</v>
      </c>
      <c r="E1384" s="246" t="s">
        <v>19</v>
      </c>
      <c r="F1384" s="247" t="s">
        <v>1471</v>
      </c>
      <c r="G1384" s="245"/>
      <c r="H1384" s="248">
        <v>262.76999999999998</v>
      </c>
      <c r="I1384" s="249"/>
      <c r="J1384" s="245"/>
      <c r="K1384" s="245"/>
      <c r="L1384" s="250"/>
      <c r="M1384" s="251"/>
      <c r="N1384" s="252"/>
      <c r="O1384" s="252"/>
      <c r="P1384" s="252"/>
      <c r="Q1384" s="252"/>
      <c r="R1384" s="252"/>
      <c r="S1384" s="252"/>
      <c r="T1384" s="253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4" t="s">
        <v>147</v>
      </c>
      <c r="AU1384" s="254" t="s">
        <v>83</v>
      </c>
      <c r="AV1384" s="14" t="s">
        <v>83</v>
      </c>
      <c r="AW1384" s="14" t="s">
        <v>35</v>
      </c>
      <c r="AX1384" s="14" t="s">
        <v>81</v>
      </c>
      <c r="AY1384" s="254" t="s">
        <v>137</v>
      </c>
    </row>
    <row r="1385" s="2" customFormat="1" ht="33" customHeight="1">
      <c r="A1385" s="40"/>
      <c r="B1385" s="41"/>
      <c r="C1385" s="255" t="s">
        <v>1472</v>
      </c>
      <c r="D1385" s="255" t="s">
        <v>157</v>
      </c>
      <c r="E1385" s="256" t="s">
        <v>1473</v>
      </c>
      <c r="F1385" s="257" t="s">
        <v>1474</v>
      </c>
      <c r="G1385" s="258" t="s">
        <v>170</v>
      </c>
      <c r="H1385" s="259">
        <v>0.26800000000000002</v>
      </c>
      <c r="I1385" s="260"/>
      <c r="J1385" s="261">
        <f>ROUND(I1385*H1385,2)</f>
        <v>0</v>
      </c>
      <c r="K1385" s="257" t="s">
        <v>390</v>
      </c>
      <c r="L1385" s="262"/>
      <c r="M1385" s="263" t="s">
        <v>19</v>
      </c>
      <c r="N1385" s="264" t="s">
        <v>44</v>
      </c>
      <c r="O1385" s="86"/>
      <c r="P1385" s="229">
        <f>O1385*H1385</f>
        <v>0</v>
      </c>
      <c r="Q1385" s="229">
        <v>1</v>
      </c>
      <c r="R1385" s="229">
        <f>Q1385*H1385</f>
        <v>0.26800000000000002</v>
      </c>
      <c r="S1385" s="229">
        <v>0</v>
      </c>
      <c r="T1385" s="230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31" t="s">
        <v>353</v>
      </c>
      <c r="AT1385" s="231" t="s">
        <v>157</v>
      </c>
      <c r="AU1385" s="231" t="s">
        <v>83</v>
      </c>
      <c r="AY1385" s="19" t="s">
        <v>137</v>
      </c>
      <c r="BE1385" s="232">
        <f>IF(N1385="základní",J1385,0)</f>
        <v>0</v>
      </c>
      <c r="BF1385" s="232">
        <f>IF(N1385="snížená",J1385,0)</f>
        <v>0</v>
      </c>
      <c r="BG1385" s="232">
        <f>IF(N1385="zákl. přenesená",J1385,0)</f>
        <v>0</v>
      </c>
      <c r="BH1385" s="232">
        <f>IF(N1385="sníž. přenesená",J1385,0)</f>
        <v>0</v>
      </c>
      <c r="BI1385" s="232">
        <f>IF(N1385="nulová",J1385,0)</f>
        <v>0</v>
      </c>
      <c r="BJ1385" s="19" t="s">
        <v>81</v>
      </c>
      <c r="BK1385" s="232">
        <f>ROUND(I1385*H1385,2)</f>
        <v>0</v>
      </c>
      <c r="BL1385" s="19" t="s">
        <v>239</v>
      </c>
      <c r="BM1385" s="231" t="s">
        <v>1475</v>
      </c>
    </row>
    <row r="1386" s="13" customFormat="1">
      <c r="A1386" s="13"/>
      <c r="B1386" s="233"/>
      <c r="C1386" s="234"/>
      <c r="D1386" s="235" t="s">
        <v>147</v>
      </c>
      <c r="E1386" s="236" t="s">
        <v>19</v>
      </c>
      <c r="F1386" s="237" t="s">
        <v>1470</v>
      </c>
      <c r="G1386" s="234"/>
      <c r="H1386" s="236" t="s">
        <v>19</v>
      </c>
      <c r="I1386" s="238"/>
      <c r="J1386" s="234"/>
      <c r="K1386" s="234"/>
      <c r="L1386" s="239"/>
      <c r="M1386" s="240"/>
      <c r="N1386" s="241"/>
      <c r="O1386" s="241"/>
      <c r="P1386" s="241"/>
      <c r="Q1386" s="241"/>
      <c r="R1386" s="241"/>
      <c r="S1386" s="241"/>
      <c r="T1386" s="242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3" t="s">
        <v>147</v>
      </c>
      <c r="AU1386" s="243" t="s">
        <v>83</v>
      </c>
      <c r="AV1386" s="13" t="s">
        <v>81</v>
      </c>
      <c r="AW1386" s="13" t="s">
        <v>35</v>
      </c>
      <c r="AX1386" s="13" t="s">
        <v>73</v>
      </c>
      <c r="AY1386" s="243" t="s">
        <v>137</v>
      </c>
    </row>
    <row r="1387" s="14" customFormat="1">
      <c r="A1387" s="14"/>
      <c r="B1387" s="244"/>
      <c r="C1387" s="245"/>
      <c r="D1387" s="235" t="s">
        <v>147</v>
      </c>
      <c r="E1387" s="246" t="s">
        <v>19</v>
      </c>
      <c r="F1387" s="247" t="s">
        <v>1476</v>
      </c>
      <c r="G1387" s="245"/>
      <c r="H1387" s="248">
        <v>0.26300000000000001</v>
      </c>
      <c r="I1387" s="249"/>
      <c r="J1387" s="245"/>
      <c r="K1387" s="245"/>
      <c r="L1387" s="250"/>
      <c r="M1387" s="251"/>
      <c r="N1387" s="252"/>
      <c r="O1387" s="252"/>
      <c r="P1387" s="252"/>
      <c r="Q1387" s="252"/>
      <c r="R1387" s="252"/>
      <c r="S1387" s="252"/>
      <c r="T1387" s="253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4" t="s">
        <v>147</v>
      </c>
      <c r="AU1387" s="254" t="s">
        <v>83</v>
      </c>
      <c r="AV1387" s="14" t="s">
        <v>83</v>
      </c>
      <c r="AW1387" s="14" t="s">
        <v>35</v>
      </c>
      <c r="AX1387" s="14" t="s">
        <v>81</v>
      </c>
      <c r="AY1387" s="254" t="s">
        <v>137</v>
      </c>
    </row>
    <row r="1388" s="14" customFormat="1">
      <c r="A1388" s="14"/>
      <c r="B1388" s="244"/>
      <c r="C1388" s="245"/>
      <c r="D1388" s="235" t="s">
        <v>147</v>
      </c>
      <c r="E1388" s="245"/>
      <c r="F1388" s="247" t="s">
        <v>1477</v>
      </c>
      <c r="G1388" s="245"/>
      <c r="H1388" s="248">
        <v>0.26800000000000002</v>
      </c>
      <c r="I1388" s="249"/>
      <c r="J1388" s="245"/>
      <c r="K1388" s="245"/>
      <c r="L1388" s="250"/>
      <c r="M1388" s="251"/>
      <c r="N1388" s="252"/>
      <c r="O1388" s="252"/>
      <c r="P1388" s="252"/>
      <c r="Q1388" s="252"/>
      <c r="R1388" s="252"/>
      <c r="S1388" s="252"/>
      <c r="T1388" s="253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4" t="s">
        <v>147</v>
      </c>
      <c r="AU1388" s="254" t="s">
        <v>83</v>
      </c>
      <c r="AV1388" s="14" t="s">
        <v>83</v>
      </c>
      <c r="AW1388" s="14" t="s">
        <v>4</v>
      </c>
      <c r="AX1388" s="14" t="s">
        <v>81</v>
      </c>
      <c r="AY1388" s="254" t="s">
        <v>137</v>
      </c>
    </row>
    <row r="1389" s="2" customFormat="1" ht="21.75" customHeight="1">
      <c r="A1389" s="40"/>
      <c r="B1389" s="41"/>
      <c r="C1389" s="220" t="s">
        <v>1478</v>
      </c>
      <c r="D1389" s="220" t="s">
        <v>140</v>
      </c>
      <c r="E1389" s="221" t="s">
        <v>1479</v>
      </c>
      <c r="F1389" s="222" t="s">
        <v>1480</v>
      </c>
      <c r="G1389" s="223" t="s">
        <v>1457</v>
      </c>
      <c r="H1389" s="224">
        <v>140.54300000000001</v>
      </c>
      <c r="I1389" s="225"/>
      <c r="J1389" s="226">
        <f>ROUND(I1389*H1389,2)</f>
        <v>0</v>
      </c>
      <c r="K1389" s="222" t="s">
        <v>144</v>
      </c>
      <c r="L1389" s="46"/>
      <c r="M1389" s="227" t="s">
        <v>19</v>
      </c>
      <c r="N1389" s="228" t="s">
        <v>44</v>
      </c>
      <c r="O1389" s="86"/>
      <c r="P1389" s="229">
        <f>O1389*H1389</f>
        <v>0</v>
      </c>
      <c r="Q1389" s="229">
        <v>0</v>
      </c>
      <c r="R1389" s="229">
        <f>Q1389*H1389</f>
        <v>0</v>
      </c>
      <c r="S1389" s="229">
        <v>0.001</v>
      </c>
      <c r="T1389" s="230">
        <f>S1389*H1389</f>
        <v>0.140543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31" t="s">
        <v>239</v>
      </c>
      <c r="AT1389" s="231" t="s">
        <v>140</v>
      </c>
      <c r="AU1389" s="231" t="s">
        <v>83</v>
      </c>
      <c r="AY1389" s="19" t="s">
        <v>137</v>
      </c>
      <c r="BE1389" s="232">
        <f>IF(N1389="základní",J1389,0)</f>
        <v>0</v>
      </c>
      <c r="BF1389" s="232">
        <f>IF(N1389="snížená",J1389,0)</f>
        <v>0</v>
      </c>
      <c r="BG1389" s="232">
        <f>IF(N1389="zákl. přenesená",J1389,0)</f>
        <v>0</v>
      </c>
      <c r="BH1389" s="232">
        <f>IF(N1389="sníž. přenesená",J1389,0)</f>
        <v>0</v>
      </c>
      <c r="BI1389" s="232">
        <f>IF(N1389="nulová",J1389,0)</f>
        <v>0</v>
      </c>
      <c r="BJ1389" s="19" t="s">
        <v>81</v>
      </c>
      <c r="BK1389" s="232">
        <f>ROUND(I1389*H1389,2)</f>
        <v>0</v>
      </c>
      <c r="BL1389" s="19" t="s">
        <v>239</v>
      </c>
      <c r="BM1389" s="231" t="s">
        <v>1481</v>
      </c>
    </row>
    <row r="1390" s="13" customFormat="1">
      <c r="A1390" s="13"/>
      <c r="B1390" s="233"/>
      <c r="C1390" s="234"/>
      <c r="D1390" s="235" t="s">
        <v>147</v>
      </c>
      <c r="E1390" s="236" t="s">
        <v>19</v>
      </c>
      <c r="F1390" s="237" t="s">
        <v>1482</v>
      </c>
      <c r="G1390" s="234"/>
      <c r="H1390" s="236" t="s">
        <v>19</v>
      </c>
      <c r="I1390" s="238"/>
      <c r="J1390" s="234"/>
      <c r="K1390" s="234"/>
      <c r="L1390" s="239"/>
      <c r="M1390" s="240"/>
      <c r="N1390" s="241"/>
      <c r="O1390" s="241"/>
      <c r="P1390" s="241"/>
      <c r="Q1390" s="241"/>
      <c r="R1390" s="241"/>
      <c r="S1390" s="241"/>
      <c r="T1390" s="242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3" t="s">
        <v>147</v>
      </c>
      <c r="AU1390" s="243" t="s">
        <v>83</v>
      </c>
      <c r="AV1390" s="13" t="s">
        <v>81</v>
      </c>
      <c r="AW1390" s="13" t="s">
        <v>35</v>
      </c>
      <c r="AX1390" s="13" t="s">
        <v>73</v>
      </c>
      <c r="AY1390" s="243" t="s">
        <v>137</v>
      </c>
    </row>
    <row r="1391" s="14" customFormat="1">
      <c r="A1391" s="14"/>
      <c r="B1391" s="244"/>
      <c r="C1391" s="245"/>
      <c r="D1391" s="235" t="s">
        <v>147</v>
      </c>
      <c r="E1391" s="246" t="s">
        <v>19</v>
      </c>
      <c r="F1391" s="247" t="s">
        <v>1483</v>
      </c>
      <c r="G1391" s="245"/>
      <c r="H1391" s="248">
        <v>56.322000000000003</v>
      </c>
      <c r="I1391" s="249"/>
      <c r="J1391" s="245"/>
      <c r="K1391" s="245"/>
      <c r="L1391" s="250"/>
      <c r="M1391" s="251"/>
      <c r="N1391" s="252"/>
      <c r="O1391" s="252"/>
      <c r="P1391" s="252"/>
      <c r="Q1391" s="252"/>
      <c r="R1391" s="252"/>
      <c r="S1391" s="252"/>
      <c r="T1391" s="253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4" t="s">
        <v>147</v>
      </c>
      <c r="AU1391" s="254" t="s">
        <v>83</v>
      </c>
      <c r="AV1391" s="14" t="s">
        <v>83</v>
      </c>
      <c r="AW1391" s="14" t="s">
        <v>35</v>
      </c>
      <c r="AX1391" s="14" t="s">
        <v>73</v>
      </c>
      <c r="AY1391" s="254" t="s">
        <v>137</v>
      </c>
    </row>
    <row r="1392" s="14" customFormat="1">
      <c r="A1392" s="14"/>
      <c r="B1392" s="244"/>
      <c r="C1392" s="245"/>
      <c r="D1392" s="235" t="s">
        <v>147</v>
      </c>
      <c r="E1392" s="246" t="s">
        <v>19</v>
      </c>
      <c r="F1392" s="247" t="s">
        <v>1484</v>
      </c>
      <c r="G1392" s="245"/>
      <c r="H1392" s="248">
        <v>77.962999999999994</v>
      </c>
      <c r="I1392" s="249"/>
      <c r="J1392" s="245"/>
      <c r="K1392" s="245"/>
      <c r="L1392" s="250"/>
      <c r="M1392" s="251"/>
      <c r="N1392" s="252"/>
      <c r="O1392" s="252"/>
      <c r="P1392" s="252"/>
      <c r="Q1392" s="252"/>
      <c r="R1392" s="252"/>
      <c r="S1392" s="252"/>
      <c r="T1392" s="253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4" t="s">
        <v>147</v>
      </c>
      <c r="AU1392" s="254" t="s">
        <v>83</v>
      </c>
      <c r="AV1392" s="14" t="s">
        <v>83</v>
      </c>
      <c r="AW1392" s="14" t="s">
        <v>35</v>
      </c>
      <c r="AX1392" s="14" t="s">
        <v>73</v>
      </c>
      <c r="AY1392" s="254" t="s">
        <v>137</v>
      </c>
    </row>
    <row r="1393" s="13" customFormat="1">
      <c r="A1393" s="13"/>
      <c r="B1393" s="233"/>
      <c r="C1393" s="234"/>
      <c r="D1393" s="235" t="s">
        <v>147</v>
      </c>
      <c r="E1393" s="236" t="s">
        <v>19</v>
      </c>
      <c r="F1393" s="237" t="s">
        <v>1485</v>
      </c>
      <c r="G1393" s="234"/>
      <c r="H1393" s="236" t="s">
        <v>19</v>
      </c>
      <c r="I1393" s="238"/>
      <c r="J1393" s="234"/>
      <c r="K1393" s="234"/>
      <c r="L1393" s="239"/>
      <c r="M1393" s="240"/>
      <c r="N1393" s="241"/>
      <c r="O1393" s="241"/>
      <c r="P1393" s="241"/>
      <c r="Q1393" s="241"/>
      <c r="R1393" s="241"/>
      <c r="S1393" s="241"/>
      <c r="T1393" s="242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3" t="s">
        <v>147</v>
      </c>
      <c r="AU1393" s="243" t="s">
        <v>83</v>
      </c>
      <c r="AV1393" s="13" t="s">
        <v>81</v>
      </c>
      <c r="AW1393" s="13" t="s">
        <v>35</v>
      </c>
      <c r="AX1393" s="13" t="s">
        <v>73</v>
      </c>
      <c r="AY1393" s="243" t="s">
        <v>137</v>
      </c>
    </row>
    <row r="1394" s="14" customFormat="1">
      <c r="A1394" s="14"/>
      <c r="B1394" s="244"/>
      <c r="C1394" s="245"/>
      <c r="D1394" s="235" t="s">
        <v>147</v>
      </c>
      <c r="E1394" s="246" t="s">
        <v>19</v>
      </c>
      <c r="F1394" s="247" t="s">
        <v>1486</v>
      </c>
      <c r="G1394" s="245"/>
      <c r="H1394" s="248">
        <v>6.258</v>
      </c>
      <c r="I1394" s="249"/>
      <c r="J1394" s="245"/>
      <c r="K1394" s="245"/>
      <c r="L1394" s="250"/>
      <c r="M1394" s="251"/>
      <c r="N1394" s="252"/>
      <c r="O1394" s="252"/>
      <c r="P1394" s="252"/>
      <c r="Q1394" s="252"/>
      <c r="R1394" s="252"/>
      <c r="S1394" s="252"/>
      <c r="T1394" s="253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4" t="s">
        <v>147</v>
      </c>
      <c r="AU1394" s="254" t="s">
        <v>83</v>
      </c>
      <c r="AV1394" s="14" t="s">
        <v>83</v>
      </c>
      <c r="AW1394" s="14" t="s">
        <v>35</v>
      </c>
      <c r="AX1394" s="14" t="s">
        <v>73</v>
      </c>
      <c r="AY1394" s="254" t="s">
        <v>137</v>
      </c>
    </row>
    <row r="1395" s="15" customFormat="1">
      <c r="A1395" s="15"/>
      <c r="B1395" s="265"/>
      <c r="C1395" s="266"/>
      <c r="D1395" s="235" t="s">
        <v>147</v>
      </c>
      <c r="E1395" s="267" t="s">
        <v>19</v>
      </c>
      <c r="F1395" s="268" t="s">
        <v>201</v>
      </c>
      <c r="G1395" s="266"/>
      <c r="H1395" s="269">
        <v>140.54300000000001</v>
      </c>
      <c r="I1395" s="270"/>
      <c r="J1395" s="266"/>
      <c r="K1395" s="266"/>
      <c r="L1395" s="271"/>
      <c r="M1395" s="272"/>
      <c r="N1395" s="273"/>
      <c r="O1395" s="273"/>
      <c r="P1395" s="273"/>
      <c r="Q1395" s="273"/>
      <c r="R1395" s="273"/>
      <c r="S1395" s="273"/>
      <c r="T1395" s="274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75" t="s">
        <v>147</v>
      </c>
      <c r="AU1395" s="275" t="s">
        <v>83</v>
      </c>
      <c r="AV1395" s="15" t="s">
        <v>145</v>
      </c>
      <c r="AW1395" s="15" t="s">
        <v>35</v>
      </c>
      <c r="AX1395" s="15" t="s">
        <v>81</v>
      </c>
      <c r="AY1395" s="275" t="s">
        <v>137</v>
      </c>
    </row>
    <row r="1396" s="2" customFormat="1" ht="21.75" customHeight="1">
      <c r="A1396" s="40"/>
      <c r="B1396" s="41"/>
      <c r="C1396" s="220" t="s">
        <v>1487</v>
      </c>
      <c r="D1396" s="220" t="s">
        <v>140</v>
      </c>
      <c r="E1396" s="221" t="s">
        <v>1488</v>
      </c>
      <c r="F1396" s="222" t="s">
        <v>1489</v>
      </c>
      <c r="G1396" s="223" t="s">
        <v>1187</v>
      </c>
      <c r="H1396" s="224">
        <v>1</v>
      </c>
      <c r="I1396" s="225"/>
      <c r="J1396" s="226">
        <f>ROUND(I1396*H1396,2)</f>
        <v>0</v>
      </c>
      <c r="K1396" s="222" t="s">
        <v>390</v>
      </c>
      <c r="L1396" s="46"/>
      <c r="M1396" s="227" t="s">
        <v>19</v>
      </c>
      <c r="N1396" s="228" t="s">
        <v>44</v>
      </c>
      <c r="O1396" s="86"/>
      <c r="P1396" s="229">
        <f>O1396*H1396</f>
        <v>0</v>
      </c>
      <c r="Q1396" s="229">
        <v>0</v>
      </c>
      <c r="R1396" s="229">
        <f>Q1396*H1396</f>
        <v>0</v>
      </c>
      <c r="S1396" s="229">
        <v>0</v>
      </c>
      <c r="T1396" s="230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31" t="s">
        <v>239</v>
      </c>
      <c r="AT1396" s="231" t="s">
        <v>140</v>
      </c>
      <c r="AU1396" s="231" t="s">
        <v>83</v>
      </c>
      <c r="AY1396" s="19" t="s">
        <v>137</v>
      </c>
      <c r="BE1396" s="232">
        <f>IF(N1396="základní",J1396,0)</f>
        <v>0</v>
      </c>
      <c r="BF1396" s="232">
        <f>IF(N1396="snížená",J1396,0)</f>
        <v>0</v>
      </c>
      <c r="BG1396" s="232">
        <f>IF(N1396="zákl. přenesená",J1396,0)</f>
        <v>0</v>
      </c>
      <c r="BH1396" s="232">
        <f>IF(N1396="sníž. přenesená",J1396,0)</f>
        <v>0</v>
      </c>
      <c r="BI1396" s="232">
        <f>IF(N1396="nulová",J1396,0)</f>
        <v>0</v>
      </c>
      <c r="BJ1396" s="19" t="s">
        <v>81</v>
      </c>
      <c r="BK1396" s="232">
        <f>ROUND(I1396*H1396,2)</f>
        <v>0</v>
      </c>
      <c r="BL1396" s="19" t="s">
        <v>239</v>
      </c>
      <c r="BM1396" s="231" t="s">
        <v>1490</v>
      </c>
    </row>
    <row r="1397" s="2" customFormat="1" ht="44.25" customHeight="1">
      <c r="A1397" s="40"/>
      <c r="B1397" s="41"/>
      <c r="C1397" s="220" t="s">
        <v>1491</v>
      </c>
      <c r="D1397" s="220" t="s">
        <v>140</v>
      </c>
      <c r="E1397" s="221" t="s">
        <v>1492</v>
      </c>
      <c r="F1397" s="222" t="s">
        <v>1493</v>
      </c>
      <c r="G1397" s="223" t="s">
        <v>1187</v>
      </c>
      <c r="H1397" s="224">
        <v>1</v>
      </c>
      <c r="I1397" s="225"/>
      <c r="J1397" s="226">
        <f>ROUND(I1397*H1397,2)</f>
        <v>0</v>
      </c>
      <c r="K1397" s="222" t="s">
        <v>390</v>
      </c>
      <c r="L1397" s="46"/>
      <c r="M1397" s="227" t="s">
        <v>19</v>
      </c>
      <c r="N1397" s="228" t="s">
        <v>44</v>
      </c>
      <c r="O1397" s="86"/>
      <c r="P1397" s="229">
        <f>O1397*H1397</f>
        <v>0</v>
      </c>
      <c r="Q1397" s="229">
        <v>0</v>
      </c>
      <c r="R1397" s="229">
        <f>Q1397*H1397</f>
        <v>0</v>
      </c>
      <c r="S1397" s="229">
        <v>0</v>
      </c>
      <c r="T1397" s="230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31" t="s">
        <v>239</v>
      </c>
      <c r="AT1397" s="231" t="s">
        <v>140</v>
      </c>
      <c r="AU1397" s="231" t="s">
        <v>83</v>
      </c>
      <c r="AY1397" s="19" t="s">
        <v>137</v>
      </c>
      <c r="BE1397" s="232">
        <f>IF(N1397="základní",J1397,0)</f>
        <v>0</v>
      </c>
      <c r="BF1397" s="232">
        <f>IF(N1397="snížená",J1397,0)</f>
        <v>0</v>
      </c>
      <c r="BG1397" s="232">
        <f>IF(N1397="zákl. přenesená",J1397,0)</f>
        <v>0</v>
      </c>
      <c r="BH1397" s="232">
        <f>IF(N1397="sníž. přenesená",J1397,0)</f>
        <v>0</v>
      </c>
      <c r="BI1397" s="232">
        <f>IF(N1397="nulová",J1397,0)</f>
        <v>0</v>
      </c>
      <c r="BJ1397" s="19" t="s">
        <v>81</v>
      </c>
      <c r="BK1397" s="232">
        <f>ROUND(I1397*H1397,2)</f>
        <v>0</v>
      </c>
      <c r="BL1397" s="19" t="s">
        <v>239</v>
      </c>
      <c r="BM1397" s="231" t="s">
        <v>1494</v>
      </c>
    </row>
    <row r="1398" s="13" customFormat="1">
      <c r="A1398" s="13"/>
      <c r="B1398" s="233"/>
      <c r="C1398" s="234"/>
      <c r="D1398" s="235" t="s">
        <v>147</v>
      </c>
      <c r="E1398" s="236" t="s">
        <v>19</v>
      </c>
      <c r="F1398" s="237" t="s">
        <v>1495</v>
      </c>
      <c r="G1398" s="234"/>
      <c r="H1398" s="236" t="s">
        <v>19</v>
      </c>
      <c r="I1398" s="238"/>
      <c r="J1398" s="234"/>
      <c r="K1398" s="234"/>
      <c r="L1398" s="239"/>
      <c r="M1398" s="240"/>
      <c r="N1398" s="241"/>
      <c r="O1398" s="241"/>
      <c r="P1398" s="241"/>
      <c r="Q1398" s="241"/>
      <c r="R1398" s="241"/>
      <c r="S1398" s="241"/>
      <c r="T1398" s="242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3" t="s">
        <v>147</v>
      </c>
      <c r="AU1398" s="243" t="s">
        <v>83</v>
      </c>
      <c r="AV1398" s="13" t="s">
        <v>81</v>
      </c>
      <c r="AW1398" s="13" t="s">
        <v>35</v>
      </c>
      <c r="AX1398" s="13" t="s">
        <v>73</v>
      </c>
      <c r="AY1398" s="243" t="s">
        <v>137</v>
      </c>
    </row>
    <row r="1399" s="14" customFormat="1">
      <c r="A1399" s="14"/>
      <c r="B1399" s="244"/>
      <c r="C1399" s="245"/>
      <c r="D1399" s="235" t="s">
        <v>147</v>
      </c>
      <c r="E1399" s="246" t="s">
        <v>19</v>
      </c>
      <c r="F1399" s="247" t="s">
        <v>340</v>
      </c>
      <c r="G1399" s="245"/>
      <c r="H1399" s="248">
        <v>1</v>
      </c>
      <c r="I1399" s="249"/>
      <c r="J1399" s="245"/>
      <c r="K1399" s="245"/>
      <c r="L1399" s="250"/>
      <c r="M1399" s="251"/>
      <c r="N1399" s="252"/>
      <c r="O1399" s="252"/>
      <c r="P1399" s="252"/>
      <c r="Q1399" s="252"/>
      <c r="R1399" s="252"/>
      <c r="S1399" s="252"/>
      <c r="T1399" s="253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4" t="s">
        <v>147</v>
      </c>
      <c r="AU1399" s="254" t="s">
        <v>83</v>
      </c>
      <c r="AV1399" s="14" t="s">
        <v>83</v>
      </c>
      <c r="AW1399" s="14" t="s">
        <v>35</v>
      </c>
      <c r="AX1399" s="14" t="s">
        <v>81</v>
      </c>
      <c r="AY1399" s="254" t="s">
        <v>137</v>
      </c>
    </row>
    <row r="1400" s="2" customFormat="1" ht="33" customHeight="1">
      <c r="A1400" s="40"/>
      <c r="B1400" s="41"/>
      <c r="C1400" s="220" t="s">
        <v>1496</v>
      </c>
      <c r="D1400" s="220" t="s">
        <v>140</v>
      </c>
      <c r="E1400" s="221" t="s">
        <v>1497</v>
      </c>
      <c r="F1400" s="222" t="s">
        <v>1498</v>
      </c>
      <c r="G1400" s="223" t="s">
        <v>997</v>
      </c>
      <c r="H1400" s="287"/>
      <c r="I1400" s="225"/>
      <c r="J1400" s="226">
        <f>ROUND(I1400*H1400,2)</f>
        <v>0</v>
      </c>
      <c r="K1400" s="222" t="s">
        <v>144</v>
      </c>
      <c r="L1400" s="46"/>
      <c r="M1400" s="227" t="s">
        <v>19</v>
      </c>
      <c r="N1400" s="228" t="s">
        <v>44</v>
      </c>
      <c r="O1400" s="86"/>
      <c r="P1400" s="229">
        <f>O1400*H1400</f>
        <v>0</v>
      </c>
      <c r="Q1400" s="229">
        <v>0</v>
      </c>
      <c r="R1400" s="229">
        <f>Q1400*H1400</f>
        <v>0</v>
      </c>
      <c r="S1400" s="229">
        <v>0</v>
      </c>
      <c r="T1400" s="230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31" t="s">
        <v>239</v>
      </c>
      <c r="AT1400" s="231" t="s">
        <v>140</v>
      </c>
      <c r="AU1400" s="231" t="s">
        <v>83</v>
      </c>
      <c r="AY1400" s="19" t="s">
        <v>137</v>
      </c>
      <c r="BE1400" s="232">
        <f>IF(N1400="základní",J1400,0)</f>
        <v>0</v>
      </c>
      <c r="BF1400" s="232">
        <f>IF(N1400="snížená",J1400,0)</f>
        <v>0</v>
      </c>
      <c r="BG1400" s="232">
        <f>IF(N1400="zákl. přenesená",J1400,0)</f>
        <v>0</v>
      </c>
      <c r="BH1400" s="232">
        <f>IF(N1400="sníž. přenesená",J1400,0)</f>
        <v>0</v>
      </c>
      <c r="BI1400" s="232">
        <f>IF(N1400="nulová",J1400,0)</f>
        <v>0</v>
      </c>
      <c r="BJ1400" s="19" t="s">
        <v>81</v>
      </c>
      <c r="BK1400" s="232">
        <f>ROUND(I1400*H1400,2)</f>
        <v>0</v>
      </c>
      <c r="BL1400" s="19" t="s">
        <v>239</v>
      </c>
      <c r="BM1400" s="231" t="s">
        <v>1499</v>
      </c>
    </row>
    <row r="1401" s="12" customFormat="1" ht="22.8" customHeight="1">
      <c r="A1401" s="12"/>
      <c r="B1401" s="204"/>
      <c r="C1401" s="205"/>
      <c r="D1401" s="206" t="s">
        <v>72</v>
      </c>
      <c r="E1401" s="218" t="s">
        <v>1500</v>
      </c>
      <c r="F1401" s="218" t="s">
        <v>1501</v>
      </c>
      <c r="G1401" s="205"/>
      <c r="H1401" s="205"/>
      <c r="I1401" s="208"/>
      <c r="J1401" s="219">
        <f>BK1401</f>
        <v>0</v>
      </c>
      <c r="K1401" s="205"/>
      <c r="L1401" s="210"/>
      <c r="M1401" s="211"/>
      <c r="N1401" s="212"/>
      <c r="O1401" s="212"/>
      <c r="P1401" s="213">
        <f>SUM(P1402:P1410)</f>
        <v>0</v>
      </c>
      <c r="Q1401" s="212"/>
      <c r="R1401" s="213">
        <f>SUM(R1402:R1410)</f>
        <v>0</v>
      </c>
      <c r="S1401" s="212"/>
      <c r="T1401" s="214">
        <f>SUM(T1402:T1410)</f>
        <v>0.056508000000000003</v>
      </c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R1401" s="215" t="s">
        <v>83</v>
      </c>
      <c r="AT1401" s="216" t="s">
        <v>72</v>
      </c>
      <c r="AU1401" s="216" t="s">
        <v>81</v>
      </c>
      <c r="AY1401" s="215" t="s">
        <v>137</v>
      </c>
      <c r="BK1401" s="217">
        <f>SUM(BK1402:BK1410)</f>
        <v>0</v>
      </c>
    </row>
    <row r="1402" s="2" customFormat="1" ht="21.75" customHeight="1">
      <c r="A1402" s="40"/>
      <c r="B1402" s="41"/>
      <c r="C1402" s="220" t="s">
        <v>1502</v>
      </c>
      <c r="D1402" s="220" t="s">
        <v>140</v>
      </c>
      <c r="E1402" s="221" t="s">
        <v>1503</v>
      </c>
      <c r="F1402" s="222" t="s">
        <v>1504</v>
      </c>
      <c r="G1402" s="223" t="s">
        <v>143</v>
      </c>
      <c r="H1402" s="224">
        <v>17.100000000000001</v>
      </c>
      <c r="I1402" s="225"/>
      <c r="J1402" s="226">
        <f>ROUND(I1402*H1402,2)</f>
        <v>0</v>
      </c>
      <c r="K1402" s="222" t="s">
        <v>144</v>
      </c>
      <c r="L1402" s="46"/>
      <c r="M1402" s="227" t="s">
        <v>19</v>
      </c>
      <c r="N1402" s="228" t="s">
        <v>44</v>
      </c>
      <c r="O1402" s="86"/>
      <c r="P1402" s="229">
        <f>O1402*H1402</f>
        <v>0</v>
      </c>
      <c r="Q1402" s="229">
        <v>0</v>
      </c>
      <c r="R1402" s="229">
        <f>Q1402*H1402</f>
        <v>0</v>
      </c>
      <c r="S1402" s="229">
        <v>0.0030000000000000001</v>
      </c>
      <c r="T1402" s="230">
        <f>S1402*H1402</f>
        <v>0.051300000000000005</v>
      </c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R1402" s="231" t="s">
        <v>239</v>
      </c>
      <c r="AT1402" s="231" t="s">
        <v>140</v>
      </c>
      <c r="AU1402" s="231" t="s">
        <v>83</v>
      </c>
      <c r="AY1402" s="19" t="s">
        <v>137</v>
      </c>
      <c r="BE1402" s="232">
        <f>IF(N1402="základní",J1402,0)</f>
        <v>0</v>
      </c>
      <c r="BF1402" s="232">
        <f>IF(N1402="snížená",J1402,0)</f>
        <v>0</v>
      </c>
      <c r="BG1402" s="232">
        <f>IF(N1402="zákl. přenesená",J1402,0)</f>
        <v>0</v>
      </c>
      <c r="BH1402" s="232">
        <f>IF(N1402="sníž. přenesená",J1402,0)</f>
        <v>0</v>
      </c>
      <c r="BI1402" s="232">
        <f>IF(N1402="nulová",J1402,0)</f>
        <v>0</v>
      </c>
      <c r="BJ1402" s="19" t="s">
        <v>81</v>
      </c>
      <c r="BK1402" s="232">
        <f>ROUND(I1402*H1402,2)</f>
        <v>0</v>
      </c>
      <c r="BL1402" s="19" t="s">
        <v>239</v>
      </c>
      <c r="BM1402" s="231" t="s">
        <v>1505</v>
      </c>
    </row>
    <row r="1403" s="13" customFormat="1">
      <c r="A1403" s="13"/>
      <c r="B1403" s="233"/>
      <c r="C1403" s="234"/>
      <c r="D1403" s="235" t="s">
        <v>147</v>
      </c>
      <c r="E1403" s="236" t="s">
        <v>19</v>
      </c>
      <c r="F1403" s="237" t="s">
        <v>591</v>
      </c>
      <c r="G1403" s="234"/>
      <c r="H1403" s="236" t="s">
        <v>19</v>
      </c>
      <c r="I1403" s="238"/>
      <c r="J1403" s="234"/>
      <c r="K1403" s="234"/>
      <c r="L1403" s="239"/>
      <c r="M1403" s="240"/>
      <c r="N1403" s="241"/>
      <c r="O1403" s="241"/>
      <c r="P1403" s="241"/>
      <c r="Q1403" s="241"/>
      <c r="R1403" s="241"/>
      <c r="S1403" s="241"/>
      <c r="T1403" s="242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3" t="s">
        <v>147</v>
      </c>
      <c r="AU1403" s="243" t="s">
        <v>83</v>
      </c>
      <c r="AV1403" s="13" t="s">
        <v>81</v>
      </c>
      <c r="AW1403" s="13" t="s">
        <v>35</v>
      </c>
      <c r="AX1403" s="13" t="s">
        <v>73</v>
      </c>
      <c r="AY1403" s="243" t="s">
        <v>137</v>
      </c>
    </row>
    <row r="1404" s="13" customFormat="1">
      <c r="A1404" s="13"/>
      <c r="B1404" s="233"/>
      <c r="C1404" s="234"/>
      <c r="D1404" s="235" t="s">
        <v>147</v>
      </c>
      <c r="E1404" s="236" t="s">
        <v>19</v>
      </c>
      <c r="F1404" s="237" t="s">
        <v>272</v>
      </c>
      <c r="G1404" s="234"/>
      <c r="H1404" s="236" t="s">
        <v>19</v>
      </c>
      <c r="I1404" s="238"/>
      <c r="J1404" s="234"/>
      <c r="K1404" s="234"/>
      <c r="L1404" s="239"/>
      <c r="M1404" s="240"/>
      <c r="N1404" s="241"/>
      <c r="O1404" s="241"/>
      <c r="P1404" s="241"/>
      <c r="Q1404" s="241"/>
      <c r="R1404" s="241"/>
      <c r="S1404" s="241"/>
      <c r="T1404" s="242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3" t="s">
        <v>147</v>
      </c>
      <c r="AU1404" s="243" t="s">
        <v>83</v>
      </c>
      <c r="AV1404" s="13" t="s">
        <v>81</v>
      </c>
      <c r="AW1404" s="13" t="s">
        <v>35</v>
      </c>
      <c r="AX1404" s="13" t="s">
        <v>73</v>
      </c>
      <c r="AY1404" s="243" t="s">
        <v>137</v>
      </c>
    </row>
    <row r="1405" s="14" customFormat="1">
      <c r="A1405" s="14"/>
      <c r="B1405" s="244"/>
      <c r="C1405" s="245"/>
      <c r="D1405" s="235" t="s">
        <v>147</v>
      </c>
      <c r="E1405" s="246" t="s">
        <v>19</v>
      </c>
      <c r="F1405" s="247" t="s">
        <v>740</v>
      </c>
      <c r="G1405" s="245"/>
      <c r="H1405" s="248">
        <v>17.100000000000001</v>
      </c>
      <c r="I1405" s="249"/>
      <c r="J1405" s="245"/>
      <c r="K1405" s="245"/>
      <c r="L1405" s="250"/>
      <c r="M1405" s="251"/>
      <c r="N1405" s="252"/>
      <c r="O1405" s="252"/>
      <c r="P1405" s="252"/>
      <c r="Q1405" s="252"/>
      <c r="R1405" s="252"/>
      <c r="S1405" s="252"/>
      <c r="T1405" s="253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4" t="s">
        <v>147</v>
      </c>
      <c r="AU1405" s="254" t="s">
        <v>83</v>
      </c>
      <c r="AV1405" s="14" t="s">
        <v>83</v>
      </c>
      <c r="AW1405" s="14" t="s">
        <v>35</v>
      </c>
      <c r="AX1405" s="14" t="s">
        <v>81</v>
      </c>
      <c r="AY1405" s="254" t="s">
        <v>137</v>
      </c>
    </row>
    <row r="1406" s="2" customFormat="1" ht="16.5" customHeight="1">
      <c r="A1406" s="40"/>
      <c r="B1406" s="41"/>
      <c r="C1406" s="220" t="s">
        <v>1506</v>
      </c>
      <c r="D1406" s="220" t="s">
        <v>140</v>
      </c>
      <c r="E1406" s="221" t="s">
        <v>1507</v>
      </c>
      <c r="F1406" s="222" t="s">
        <v>1508</v>
      </c>
      <c r="G1406" s="223" t="s">
        <v>212</v>
      </c>
      <c r="H1406" s="224">
        <v>17.359999999999999</v>
      </c>
      <c r="I1406" s="225"/>
      <c r="J1406" s="226">
        <f>ROUND(I1406*H1406,2)</f>
        <v>0</v>
      </c>
      <c r="K1406" s="222" t="s">
        <v>144</v>
      </c>
      <c r="L1406" s="46"/>
      <c r="M1406" s="227" t="s">
        <v>19</v>
      </c>
      <c r="N1406" s="228" t="s">
        <v>44</v>
      </c>
      <c r="O1406" s="86"/>
      <c r="P1406" s="229">
        <f>O1406*H1406</f>
        <v>0</v>
      </c>
      <c r="Q1406" s="229">
        <v>0</v>
      </c>
      <c r="R1406" s="229">
        <f>Q1406*H1406</f>
        <v>0</v>
      </c>
      <c r="S1406" s="229">
        <v>0.00029999999999999997</v>
      </c>
      <c r="T1406" s="230">
        <f>S1406*H1406</f>
        <v>0.0052079999999999991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31" t="s">
        <v>239</v>
      </c>
      <c r="AT1406" s="231" t="s">
        <v>140</v>
      </c>
      <c r="AU1406" s="231" t="s">
        <v>83</v>
      </c>
      <c r="AY1406" s="19" t="s">
        <v>137</v>
      </c>
      <c r="BE1406" s="232">
        <f>IF(N1406="základní",J1406,0)</f>
        <v>0</v>
      </c>
      <c r="BF1406" s="232">
        <f>IF(N1406="snížená",J1406,0)</f>
        <v>0</v>
      </c>
      <c r="BG1406" s="232">
        <f>IF(N1406="zákl. přenesená",J1406,0)</f>
        <v>0</v>
      </c>
      <c r="BH1406" s="232">
        <f>IF(N1406="sníž. přenesená",J1406,0)</f>
        <v>0</v>
      </c>
      <c r="BI1406" s="232">
        <f>IF(N1406="nulová",J1406,0)</f>
        <v>0</v>
      </c>
      <c r="BJ1406" s="19" t="s">
        <v>81</v>
      </c>
      <c r="BK1406" s="232">
        <f>ROUND(I1406*H1406,2)</f>
        <v>0</v>
      </c>
      <c r="BL1406" s="19" t="s">
        <v>239</v>
      </c>
      <c r="BM1406" s="231" t="s">
        <v>1509</v>
      </c>
    </row>
    <row r="1407" s="13" customFormat="1">
      <c r="A1407" s="13"/>
      <c r="B1407" s="233"/>
      <c r="C1407" s="234"/>
      <c r="D1407" s="235" t="s">
        <v>147</v>
      </c>
      <c r="E1407" s="236" t="s">
        <v>19</v>
      </c>
      <c r="F1407" s="237" t="s">
        <v>591</v>
      </c>
      <c r="G1407" s="234"/>
      <c r="H1407" s="236" t="s">
        <v>19</v>
      </c>
      <c r="I1407" s="238"/>
      <c r="J1407" s="234"/>
      <c r="K1407" s="234"/>
      <c r="L1407" s="239"/>
      <c r="M1407" s="240"/>
      <c r="N1407" s="241"/>
      <c r="O1407" s="241"/>
      <c r="P1407" s="241"/>
      <c r="Q1407" s="241"/>
      <c r="R1407" s="241"/>
      <c r="S1407" s="241"/>
      <c r="T1407" s="242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3" t="s">
        <v>147</v>
      </c>
      <c r="AU1407" s="243" t="s">
        <v>83</v>
      </c>
      <c r="AV1407" s="13" t="s">
        <v>81</v>
      </c>
      <c r="AW1407" s="13" t="s">
        <v>35</v>
      </c>
      <c r="AX1407" s="13" t="s">
        <v>73</v>
      </c>
      <c r="AY1407" s="243" t="s">
        <v>137</v>
      </c>
    </row>
    <row r="1408" s="13" customFormat="1">
      <c r="A1408" s="13"/>
      <c r="B1408" s="233"/>
      <c r="C1408" s="234"/>
      <c r="D1408" s="235" t="s">
        <v>147</v>
      </c>
      <c r="E1408" s="236" t="s">
        <v>19</v>
      </c>
      <c r="F1408" s="237" t="s">
        <v>272</v>
      </c>
      <c r="G1408" s="234"/>
      <c r="H1408" s="236" t="s">
        <v>19</v>
      </c>
      <c r="I1408" s="238"/>
      <c r="J1408" s="234"/>
      <c r="K1408" s="234"/>
      <c r="L1408" s="239"/>
      <c r="M1408" s="240"/>
      <c r="N1408" s="241"/>
      <c r="O1408" s="241"/>
      <c r="P1408" s="241"/>
      <c r="Q1408" s="241"/>
      <c r="R1408" s="241"/>
      <c r="S1408" s="241"/>
      <c r="T1408" s="242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3" t="s">
        <v>147</v>
      </c>
      <c r="AU1408" s="243" t="s">
        <v>83</v>
      </c>
      <c r="AV1408" s="13" t="s">
        <v>81</v>
      </c>
      <c r="AW1408" s="13" t="s">
        <v>35</v>
      </c>
      <c r="AX1408" s="13" t="s">
        <v>73</v>
      </c>
      <c r="AY1408" s="243" t="s">
        <v>137</v>
      </c>
    </row>
    <row r="1409" s="14" customFormat="1">
      <c r="A1409" s="14"/>
      <c r="B1409" s="244"/>
      <c r="C1409" s="245"/>
      <c r="D1409" s="235" t="s">
        <v>147</v>
      </c>
      <c r="E1409" s="246" t="s">
        <v>19</v>
      </c>
      <c r="F1409" s="247" t="s">
        <v>1510</v>
      </c>
      <c r="G1409" s="245"/>
      <c r="H1409" s="248">
        <v>17.359999999999999</v>
      </c>
      <c r="I1409" s="249"/>
      <c r="J1409" s="245"/>
      <c r="K1409" s="245"/>
      <c r="L1409" s="250"/>
      <c r="M1409" s="251"/>
      <c r="N1409" s="252"/>
      <c r="O1409" s="252"/>
      <c r="P1409" s="252"/>
      <c r="Q1409" s="252"/>
      <c r="R1409" s="252"/>
      <c r="S1409" s="252"/>
      <c r="T1409" s="253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4" t="s">
        <v>147</v>
      </c>
      <c r="AU1409" s="254" t="s">
        <v>83</v>
      </c>
      <c r="AV1409" s="14" t="s">
        <v>83</v>
      </c>
      <c r="AW1409" s="14" t="s">
        <v>35</v>
      </c>
      <c r="AX1409" s="14" t="s">
        <v>81</v>
      </c>
      <c r="AY1409" s="254" t="s">
        <v>137</v>
      </c>
    </row>
    <row r="1410" s="2" customFormat="1" ht="33" customHeight="1">
      <c r="A1410" s="40"/>
      <c r="B1410" s="41"/>
      <c r="C1410" s="220" t="s">
        <v>1511</v>
      </c>
      <c r="D1410" s="220" t="s">
        <v>140</v>
      </c>
      <c r="E1410" s="221" t="s">
        <v>1512</v>
      </c>
      <c r="F1410" s="222" t="s">
        <v>1513</v>
      </c>
      <c r="G1410" s="223" t="s">
        <v>997</v>
      </c>
      <c r="H1410" s="287"/>
      <c r="I1410" s="225"/>
      <c r="J1410" s="226">
        <f>ROUND(I1410*H1410,2)</f>
        <v>0</v>
      </c>
      <c r="K1410" s="222" t="s">
        <v>144</v>
      </c>
      <c r="L1410" s="46"/>
      <c r="M1410" s="227" t="s">
        <v>19</v>
      </c>
      <c r="N1410" s="228" t="s">
        <v>44</v>
      </c>
      <c r="O1410" s="86"/>
      <c r="P1410" s="229">
        <f>O1410*H1410</f>
        <v>0</v>
      </c>
      <c r="Q1410" s="229">
        <v>0</v>
      </c>
      <c r="R1410" s="229">
        <f>Q1410*H1410</f>
        <v>0</v>
      </c>
      <c r="S1410" s="229">
        <v>0</v>
      </c>
      <c r="T1410" s="230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31" t="s">
        <v>239</v>
      </c>
      <c r="AT1410" s="231" t="s">
        <v>140</v>
      </c>
      <c r="AU1410" s="231" t="s">
        <v>83</v>
      </c>
      <c r="AY1410" s="19" t="s">
        <v>137</v>
      </c>
      <c r="BE1410" s="232">
        <f>IF(N1410="základní",J1410,0)</f>
        <v>0</v>
      </c>
      <c r="BF1410" s="232">
        <f>IF(N1410="snížená",J1410,0)</f>
        <v>0</v>
      </c>
      <c r="BG1410" s="232">
        <f>IF(N1410="zákl. přenesená",J1410,0)</f>
        <v>0</v>
      </c>
      <c r="BH1410" s="232">
        <f>IF(N1410="sníž. přenesená",J1410,0)</f>
        <v>0</v>
      </c>
      <c r="BI1410" s="232">
        <f>IF(N1410="nulová",J1410,0)</f>
        <v>0</v>
      </c>
      <c r="BJ1410" s="19" t="s">
        <v>81</v>
      </c>
      <c r="BK1410" s="232">
        <f>ROUND(I1410*H1410,2)</f>
        <v>0</v>
      </c>
      <c r="BL1410" s="19" t="s">
        <v>239</v>
      </c>
      <c r="BM1410" s="231" t="s">
        <v>1514</v>
      </c>
    </row>
    <row r="1411" s="12" customFormat="1" ht="22.8" customHeight="1">
      <c r="A1411" s="12"/>
      <c r="B1411" s="204"/>
      <c r="C1411" s="205"/>
      <c r="D1411" s="206" t="s">
        <v>72</v>
      </c>
      <c r="E1411" s="218" t="s">
        <v>1515</v>
      </c>
      <c r="F1411" s="218" t="s">
        <v>1516</v>
      </c>
      <c r="G1411" s="205"/>
      <c r="H1411" s="205"/>
      <c r="I1411" s="208"/>
      <c r="J1411" s="219">
        <f>BK1411</f>
        <v>0</v>
      </c>
      <c r="K1411" s="205"/>
      <c r="L1411" s="210"/>
      <c r="M1411" s="211"/>
      <c r="N1411" s="212"/>
      <c r="O1411" s="212"/>
      <c r="P1411" s="213">
        <f>SUM(P1412:P1498)</f>
        <v>0</v>
      </c>
      <c r="Q1411" s="212"/>
      <c r="R1411" s="213">
        <f>SUM(R1412:R1498)</f>
        <v>0.22033440000000001</v>
      </c>
      <c r="S1411" s="212"/>
      <c r="T1411" s="214">
        <f>SUM(T1412:T1498)</f>
        <v>0</v>
      </c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R1411" s="215" t="s">
        <v>83</v>
      </c>
      <c r="AT1411" s="216" t="s">
        <v>72</v>
      </c>
      <c r="AU1411" s="216" t="s">
        <v>81</v>
      </c>
      <c r="AY1411" s="215" t="s">
        <v>137</v>
      </c>
      <c r="BK1411" s="217">
        <f>SUM(BK1412:BK1498)</f>
        <v>0</v>
      </c>
    </row>
    <row r="1412" s="2" customFormat="1" ht="16.5" customHeight="1">
      <c r="A1412" s="40"/>
      <c r="B1412" s="41"/>
      <c r="C1412" s="220" t="s">
        <v>1517</v>
      </c>
      <c r="D1412" s="220" t="s">
        <v>140</v>
      </c>
      <c r="E1412" s="221" t="s">
        <v>1518</v>
      </c>
      <c r="F1412" s="222" t="s">
        <v>1519</v>
      </c>
      <c r="G1412" s="223" t="s">
        <v>143</v>
      </c>
      <c r="H1412" s="224">
        <v>83.397000000000006</v>
      </c>
      <c r="I1412" s="225"/>
      <c r="J1412" s="226">
        <f>ROUND(I1412*H1412,2)</f>
        <v>0</v>
      </c>
      <c r="K1412" s="222" t="s">
        <v>144</v>
      </c>
      <c r="L1412" s="46"/>
      <c r="M1412" s="227" t="s">
        <v>19</v>
      </c>
      <c r="N1412" s="228" t="s">
        <v>44</v>
      </c>
      <c r="O1412" s="86"/>
      <c r="P1412" s="229">
        <f>O1412*H1412</f>
        <v>0</v>
      </c>
      <c r="Q1412" s="229">
        <v>0</v>
      </c>
      <c r="R1412" s="229">
        <f>Q1412*H1412</f>
        <v>0</v>
      </c>
      <c r="S1412" s="229">
        <v>0</v>
      </c>
      <c r="T1412" s="230">
        <f>S1412*H1412</f>
        <v>0</v>
      </c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R1412" s="231" t="s">
        <v>239</v>
      </c>
      <c r="AT1412" s="231" t="s">
        <v>140</v>
      </c>
      <c r="AU1412" s="231" t="s">
        <v>83</v>
      </c>
      <c r="AY1412" s="19" t="s">
        <v>137</v>
      </c>
      <c r="BE1412" s="232">
        <f>IF(N1412="základní",J1412,0)</f>
        <v>0</v>
      </c>
      <c r="BF1412" s="232">
        <f>IF(N1412="snížená",J1412,0)</f>
        <v>0</v>
      </c>
      <c r="BG1412" s="232">
        <f>IF(N1412="zákl. přenesená",J1412,0)</f>
        <v>0</v>
      </c>
      <c r="BH1412" s="232">
        <f>IF(N1412="sníž. přenesená",J1412,0)</f>
        <v>0</v>
      </c>
      <c r="BI1412" s="232">
        <f>IF(N1412="nulová",J1412,0)</f>
        <v>0</v>
      </c>
      <c r="BJ1412" s="19" t="s">
        <v>81</v>
      </c>
      <c r="BK1412" s="232">
        <f>ROUND(I1412*H1412,2)</f>
        <v>0</v>
      </c>
      <c r="BL1412" s="19" t="s">
        <v>239</v>
      </c>
      <c r="BM1412" s="231" t="s">
        <v>1520</v>
      </c>
    </row>
    <row r="1413" s="13" customFormat="1">
      <c r="A1413" s="13"/>
      <c r="B1413" s="233"/>
      <c r="C1413" s="234"/>
      <c r="D1413" s="235" t="s">
        <v>147</v>
      </c>
      <c r="E1413" s="236" t="s">
        <v>19</v>
      </c>
      <c r="F1413" s="237" t="s">
        <v>431</v>
      </c>
      <c r="G1413" s="234"/>
      <c r="H1413" s="236" t="s">
        <v>19</v>
      </c>
      <c r="I1413" s="238"/>
      <c r="J1413" s="234"/>
      <c r="K1413" s="234"/>
      <c r="L1413" s="239"/>
      <c r="M1413" s="240"/>
      <c r="N1413" s="241"/>
      <c r="O1413" s="241"/>
      <c r="P1413" s="241"/>
      <c r="Q1413" s="241"/>
      <c r="R1413" s="241"/>
      <c r="S1413" s="241"/>
      <c r="T1413" s="242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3" t="s">
        <v>147</v>
      </c>
      <c r="AU1413" s="243" t="s">
        <v>83</v>
      </c>
      <c r="AV1413" s="13" t="s">
        <v>81</v>
      </c>
      <c r="AW1413" s="13" t="s">
        <v>35</v>
      </c>
      <c r="AX1413" s="13" t="s">
        <v>73</v>
      </c>
      <c r="AY1413" s="243" t="s">
        <v>137</v>
      </c>
    </row>
    <row r="1414" s="13" customFormat="1">
      <c r="A1414" s="13"/>
      <c r="B1414" s="233"/>
      <c r="C1414" s="234"/>
      <c r="D1414" s="235" t="s">
        <v>147</v>
      </c>
      <c r="E1414" s="236" t="s">
        <v>19</v>
      </c>
      <c r="F1414" s="237" t="s">
        <v>198</v>
      </c>
      <c r="G1414" s="234"/>
      <c r="H1414" s="236" t="s">
        <v>19</v>
      </c>
      <c r="I1414" s="238"/>
      <c r="J1414" s="234"/>
      <c r="K1414" s="234"/>
      <c r="L1414" s="239"/>
      <c r="M1414" s="240"/>
      <c r="N1414" s="241"/>
      <c r="O1414" s="241"/>
      <c r="P1414" s="241"/>
      <c r="Q1414" s="241"/>
      <c r="R1414" s="241"/>
      <c r="S1414" s="241"/>
      <c r="T1414" s="242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3" t="s">
        <v>147</v>
      </c>
      <c r="AU1414" s="243" t="s">
        <v>83</v>
      </c>
      <c r="AV1414" s="13" t="s">
        <v>81</v>
      </c>
      <c r="AW1414" s="13" t="s">
        <v>35</v>
      </c>
      <c r="AX1414" s="13" t="s">
        <v>73</v>
      </c>
      <c r="AY1414" s="243" t="s">
        <v>137</v>
      </c>
    </row>
    <row r="1415" s="14" customFormat="1">
      <c r="A1415" s="14"/>
      <c r="B1415" s="244"/>
      <c r="C1415" s="245"/>
      <c r="D1415" s="235" t="s">
        <v>147</v>
      </c>
      <c r="E1415" s="246" t="s">
        <v>19</v>
      </c>
      <c r="F1415" s="247" t="s">
        <v>941</v>
      </c>
      <c r="G1415" s="245"/>
      <c r="H1415" s="248">
        <v>11.135</v>
      </c>
      <c r="I1415" s="249"/>
      <c r="J1415" s="245"/>
      <c r="K1415" s="245"/>
      <c r="L1415" s="250"/>
      <c r="M1415" s="251"/>
      <c r="N1415" s="252"/>
      <c r="O1415" s="252"/>
      <c r="P1415" s="252"/>
      <c r="Q1415" s="252"/>
      <c r="R1415" s="252"/>
      <c r="S1415" s="252"/>
      <c r="T1415" s="253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4" t="s">
        <v>147</v>
      </c>
      <c r="AU1415" s="254" t="s">
        <v>83</v>
      </c>
      <c r="AV1415" s="14" t="s">
        <v>83</v>
      </c>
      <c r="AW1415" s="14" t="s">
        <v>35</v>
      </c>
      <c r="AX1415" s="14" t="s">
        <v>73</v>
      </c>
      <c r="AY1415" s="254" t="s">
        <v>137</v>
      </c>
    </row>
    <row r="1416" s="14" customFormat="1">
      <c r="A1416" s="14"/>
      <c r="B1416" s="244"/>
      <c r="C1416" s="245"/>
      <c r="D1416" s="235" t="s">
        <v>147</v>
      </c>
      <c r="E1416" s="246" t="s">
        <v>19</v>
      </c>
      <c r="F1416" s="247" t="s">
        <v>942</v>
      </c>
      <c r="G1416" s="245"/>
      <c r="H1416" s="248">
        <v>0.28499999999999998</v>
      </c>
      <c r="I1416" s="249"/>
      <c r="J1416" s="245"/>
      <c r="K1416" s="245"/>
      <c r="L1416" s="250"/>
      <c r="M1416" s="251"/>
      <c r="N1416" s="252"/>
      <c r="O1416" s="252"/>
      <c r="P1416" s="252"/>
      <c r="Q1416" s="252"/>
      <c r="R1416" s="252"/>
      <c r="S1416" s="252"/>
      <c r="T1416" s="253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4" t="s">
        <v>147</v>
      </c>
      <c r="AU1416" s="254" t="s">
        <v>83</v>
      </c>
      <c r="AV1416" s="14" t="s">
        <v>83</v>
      </c>
      <c r="AW1416" s="14" t="s">
        <v>35</v>
      </c>
      <c r="AX1416" s="14" t="s">
        <v>73</v>
      </c>
      <c r="AY1416" s="254" t="s">
        <v>137</v>
      </c>
    </row>
    <row r="1417" s="14" customFormat="1">
      <c r="A1417" s="14"/>
      <c r="B1417" s="244"/>
      <c r="C1417" s="245"/>
      <c r="D1417" s="235" t="s">
        <v>147</v>
      </c>
      <c r="E1417" s="246" t="s">
        <v>19</v>
      </c>
      <c r="F1417" s="247" t="s">
        <v>943</v>
      </c>
      <c r="G1417" s="245"/>
      <c r="H1417" s="248">
        <v>0.42699999999999999</v>
      </c>
      <c r="I1417" s="249"/>
      <c r="J1417" s="245"/>
      <c r="K1417" s="245"/>
      <c r="L1417" s="250"/>
      <c r="M1417" s="251"/>
      <c r="N1417" s="252"/>
      <c r="O1417" s="252"/>
      <c r="P1417" s="252"/>
      <c r="Q1417" s="252"/>
      <c r="R1417" s="252"/>
      <c r="S1417" s="252"/>
      <c r="T1417" s="253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4" t="s">
        <v>147</v>
      </c>
      <c r="AU1417" s="254" t="s">
        <v>83</v>
      </c>
      <c r="AV1417" s="14" t="s">
        <v>83</v>
      </c>
      <c r="AW1417" s="14" t="s">
        <v>35</v>
      </c>
      <c r="AX1417" s="14" t="s">
        <v>73</v>
      </c>
      <c r="AY1417" s="254" t="s">
        <v>137</v>
      </c>
    </row>
    <row r="1418" s="13" customFormat="1">
      <c r="A1418" s="13"/>
      <c r="B1418" s="233"/>
      <c r="C1418" s="234"/>
      <c r="D1418" s="235" t="s">
        <v>147</v>
      </c>
      <c r="E1418" s="236" t="s">
        <v>19</v>
      </c>
      <c r="F1418" s="237" t="s">
        <v>194</v>
      </c>
      <c r="G1418" s="234"/>
      <c r="H1418" s="236" t="s">
        <v>19</v>
      </c>
      <c r="I1418" s="238"/>
      <c r="J1418" s="234"/>
      <c r="K1418" s="234"/>
      <c r="L1418" s="239"/>
      <c r="M1418" s="240"/>
      <c r="N1418" s="241"/>
      <c r="O1418" s="241"/>
      <c r="P1418" s="241"/>
      <c r="Q1418" s="241"/>
      <c r="R1418" s="241"/>
      <c r="S1418" s="241"/>
      <c r="T1418" s="242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3" t="s">
        <v>147</v>
      </c>
      <c r="AU1418" s="243" t="s">
        <v>83</v>
      </c>
      <c r="AV1418" s="13" t="s">
        <v>81</v>
      </c>
      <c r="AW1418" s="13" t="s">
        <v>35</v>
      </c>
      <c r="AX1418" s="13" t="s">
        <v>73</v>
      </c>
      <c r="AY1418" s="243" t="s">
        <v>137</v>
      </c>
    </row>
    <row r="1419" s="14" customFormat="1">
      <c r="A1419" s="14"/>
      <c r="B1419" s="244"/>
      <c r="C1419" s="245"/>
      <c r="D1419" s="235" t="s">
        <v>147</v>
      </c>
      <c r="E1419" s="246" t="s">
        <v>19</v>
      </c>
      <c r="F1419" s="247" t="s">
        <v>288</v>
      </c>
      <c r="G1419" s="245"/>
      <c r="H1419" s="248">
        <v>19.149999999999999</v>
      </c>
      <c r="I1419" s="249"/>
      <c r="J1419" s="245"/>
      <c r="K1419" s="245"/>
      <c r="L1419" s="250"/>
      <c r="M1419" s="251"/>
      <c r="N1419" s="252"/>
      <c r="O1419" s="252"/>
      <c r="P1419" s="252"/>
      <c r="Q1419" s="252"/>
      <c r="R1419" s="252"/>
      <c r="S1419" s="252"/>
      <c r="T1419" s="253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4" t="s">
        <v>147</v>
      </c>
      <c r="AU1419" s="254" t="s">
        <v>83</v>
      </c>
      <c r="AV1419" s="14" t="s">
        <v>83</v>
      </c>
      <c r="AW1419" s="14" t="s">
        <v>35</v>
      </c>
      <c r="AX1419" s="14" t="s">
        <v>73</v>
      </c>
      <c r="AY1419" s="254" t="s">
        <v>137</v>
      </c>
    </row>
    <row r="1420" s="16" customFormat="1">
      <c r="A1420" s="16"/>
      <c r="B1420" s="276"/>
      <c r="C1420" s="277"/>
      <c r="D1420" s="235" t="s">
        <v>147</v>
      </c>
      <c r="E1420" s="278" t="s">
        <v>19</v>
      </c>
      <c r="F1420" s="279" t="s">
        <v>324</v>
      </c>
      <c r="G1420" s="277"/>
      <c r="H1420" s="280">
        <v>30.997</v>
      </c>
      <c r="I1420" s="281"/>
      <c r="J1420" s="277"/>
      <c r="K1420" s="277"/>
      <c r="L1420" s="282"/>
      <c r="M1420" s="283"/>
      <c r="N1420" s="284"/>
      <c r="O1420" s="284"/>
      <c r="P1420" s="284"/>
      <c r="Q1420" s="284"/>
      <c r="R1420" s="284"/>
      <c r="S1420" s="284"/>
      <c r="T1420" s="285"/>
      <c r="U1420" s="16"/>
      <c r="V1420" s="16"/>
      <c r="W1420" s="16"/>
      <c r="X1420" s="16"/>
      <c r="Y1420" s="16"/>
      <c r="Z1420" s="16"/>
      <c r="AA1420" s="16"/>
      <c r="AB1420" s="16"/>
      <c r="AC1420" s="16"/>
      <c r="AD1420" s="16"/>
      <c r="AE1420" s="16"/>
      <c r="AT1420" s="286" t="s">
        <v>147</v>
      </c>
      <c r="AU1420" s="286" t="s">
        <v>83</v>
      </c>
      <c r="AV1420" s="16" t="s">
        <v>138</v>
      </c>
      <c r="AW1420" s="16" t="s">
        <v>35</v>
      </c>
      <c r="AX1420" s="16" t="s">
        <v>73</v>
      </c>
      <c r="AY1420" s="286" t="s">
        <v>137</v>
      </c>
    </row>
    <row r="1421" s="13" customFormat="1">
      <c r="A1421" s="13"/>
      <c r="B1421" s="233"/>
      <c r="C1421" s="234"/>
      <c r="D1421" s="235" t="s">
        <v>147</v>
      </c>
      <c r="E1421" s="236" t="s">
        <v>19</v>
      </c>
      <c r="F1421" s="237" t="s">
        <v>441</v>
      </c>
      <c r="G1421" s="234"/>
      <c r="H1421" s="236" t="s">
        <v>19</v>
      </c>
      <c r="I1421" s="238"/>
      <c r="J1421" s="234"/>
      <c r="K1421" s="234"/>
      <c r="L1421" s="239"/>
      <c r="M1421" s="240"/>
      <c r="N1421" s="241"/>
      <c r="O1421" s="241"/>
      <c r="P1421" s="241"/>
      <c r="Q1421" s="241"/>
      <c r="R1421" s="241"/>
      <c r="S1421" s="241"/>
      <c r="T1421" s="242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3" t="s">
        <v>147</v>
      </c>
      <c r="AU1421" s="243" t="s">
        <v>83</v>
      </c>
      <c r="AV1421" s="13" t="s">
        <v>81</v>
      </c>
      <c r="AW1421" s="13" t="s">
        <v>35</v>
      </c>
      <c r="AX1421" s="13" t="s">
        <v>73</v>
      </c>
      <c r="AY1421" s="243" t="s">
        <v>137</v>
      </c>
    </row>
    <row r="1422" s="13" customFormat="1">
      <c r="A1422" s="13"/>
      <c r="B1422" s="233"/>
      <c r="C1422" s="234"/>
      <c r="D1422" s="235" t="s">
        <v>147</v>
      </c>
      <c r="E1422" s="236" t="s">
        <v>19</v>
      </c>
      <c r="F1422" s="237" t="s">
        <v>172</v>
      </c>
      <c r="G1422" s="234"/>
      <c r="H1422" s="236" t="s">
        <v>19</v>
      </c>
      <c r="I1422" s="238"/>
      <c r="J1422" s="234"/>
      <c r="K1422" s="234"/>
      <c r="L1422" s="239"/>
      <c r="M1422" s="240"/>
      <c r="N1422" s="241"/>
      <c r="O1422" s="241"/>
      <c r="P1422" s="241"/>
      <c r="Q1422" s="241"/>
      <c r="R1422" s="241"/>
      <c r="S1422" s="241"/>
      <c r="T1422" s="242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3" t="s">
        <v>147</v>
      </c>
      <c r="AU1422" s="243" t="s">
        <v>83</v>
      </c>
      <c r="AV1422" s="13" t="s">
        <v>81</v>
      </c>
      <c r="AW1422" s="13" t="s">
        <v>35</v>
      </c>
      <c r="AX1422" s="13" t="s">
        <v>73</v>
      </c>
      <c r="AY1422" s="243" t="s">
        <v>137</v>
      </c>
    </row>
    <row r="1423" s="14" customFormat="1">
      <c r="A1423" s="14"/>
      <c r="B1423" s="244"/>
      <c r="C1423" s="245"/>
      <c r="D1423" s="235" t="s">
        <v>147</v>
      </c>
      <c r="E1423" s="246" t="s">
        <v>19</v>
      </c>
      <c r="F1423" s="247" t="s">
        <v>271</v>
      </c>
      <c r="G1423" s="245"/>
      <c r="H1423" s="248">
        <v>34.75</v>
      </c>
      <c r="I1423" s="249"/>
      <c r="J1423" s="245"/>
      <c r="K1423" s="245"/>
      <c r="L1423" s="250"/>
      <c r="M1423" s="251"/>
      <c r="N1423" s="252"/>
      <c r="O1423" s="252"/>
      <c r="P1423" s="252"/>
      <c r="Q1423" s="252"/>
      <c r="R1423" s="252"/>
      <c r="S1423" s="252"/>
      <c r="T1423" s="253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4" t="s">
        <v>147</v>
      </c>
      <c r="AU1423" s="254" t="s">
        <v>83</v>
      </c>
      <c r="AV1423" s="14" t="s">
        <v>83</v>
      </c>
      <c r="AW1423" s="14" t="s">
        <v>35</v>
      </c>
      <c r="AX1423" s="14" t="s">
        <v>73</v>
      </c>
      <c r="AY1423" s="254" t="s">
        <v>137</v>
      </c>
    </row>
    <row r="1424" s="13" customFormat="1">
      <c r="A1424" s="13"/>
      <c r="B1424" s="233"/>
      <c r="C1424" s="234"/>
      <c r="D1424" s="235" t="s">
        <v>147</v>
      </c>
      <c r="E1424" s="236" t="s">
        <v>19</v>
      </c>
      <c r="F1424" s="237" t="s">
        <v>272</v>
      </c>
      <c r="G1424" s="234"/>
      <c r="H1424" s="236" t="s">
        <v>19</v>
      </c>
      <c r="I1424" s="238"/>
      <c r="J1424" s="234"/>
      <c r="K1424" s="234"/>
      <c r="L1424" s="239"/>
      <c r="M1424" s="240"/>
      <c r="N1424" s="241"/>
      <c r="O1424" s="241"/>
      <c r="P1424" s="241"/>
      <c r="Q1424" s="241"/>
      <c r="R1424" s="241"/>
      <c r="S1424" s="241"/>
      <c r="T1424" s="242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3" t="s">
        <v>147</v>
      </c>
      <c r="AU1424" s="243" t="s">
        <v>83</v>
      </c>
      <c r="AV1424" s="13" t="s">
        <v>81</v>
      </c>
      <c r="AW1424" s="13" t="s">
        <v>35</v>
      </c>
      <c r="AX1424" s="13" t="s">
        <v>73</v>
      </c>
      <c r="AY1424" s="243" t="s">
        <v>137</v>
      </c>
    </row>
    <row r="1425" s="14" customFormat="1">
      <c r="A1425" s="14"/>
      <c r="B1425" s="244"/>
      <c r="C1425" s="245"/>
      <c r="D1425" s="235" t="s">
        <v>147</v>
      </c>
      <c r="E1425" s="246" t="s">
        <v>19</v>
      </c>
      <c r="F1425" s="247" t="s">
        <v>287</v>
      </c>
      <c r="G1425" s="245"/>
      <c r="H1425" s="248">
        <v>17.649999999999999</v>
      </c>
      <c r="I1425" s="249"/>
      <c r="J1425" s="245"/>
      <c r="K1425" s="245"/>
      <c r="L1425" s="250"/>
      <c r="M1425" s="251"/>
      <c r="N1425" s="252"/>
      <c r="O1425" s="252"/>
      <c r="P1425" s="252"/>
      <c r="Q1425" s="252"/>
      <c r="R1425" s="252"/>
      <c r="S1425" s="252"/>
      <c r="T1425" s="253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4" t="s">
        <v>147</v>
      </c>
      <c r="AU1425" s="254" t="s">
        <v>83</v>
      </c>
      <c r="AV1425" s="14" t="s">
        <v>83</v>
      </c>
      <c r="AW1425" s="14" t="s">
        <v>35</v>
      </c>
      <c r="AX1425" s="14" t="s">
        <v>73</v>
      </c>
      <c r="AY1425" s="254" t="s">
        <v>137</v>
      </c>
    </row>
    <row r="1426" s="16" customFormat="1">
      <c r="A1426" s="16"/>
      <c r="B1426" s="276"/>
      <c r="C1426" s="277"/>
      <c r="D1426" s="235" t="s">
        <v>147</v>
      </c>
      <c r="E1426" s="278" t="s">
        <v>19</v>
      </c>
      <c r="F1426" s="279" t="s">
        <v>324</v>
      </c>
      <c r="G1426" s="277"/>
      <c r="H1426" s="280">
        <v>52.399999999999999</v>
      </c>
      <c r="I1426" s="281"/>
      <c r="J1426" s="277"/>
      <c r="K1426" s="277"/>
      <c r="L1426" s="282"/>
      <c r="M1426" s="283"/>
      <c r="N1426" s="284"/>
      <c r="O1426" s="284"/>
      <c r="P1426" s="284"/>
      <c r="Q1426" s="284"/>
      <c r="R1426" s="284"/>
      <c r="S1426" s="284"/>
      <c r="T1426" s="285"/>
      <c r="U1426" s="16"/>
      <c r="V1426" s="16"/>
      <c r="W1426" s="16"/>
      <c r="X1426" s="16"/>
      <c r="Y1426" s="16"/>
      <c r="Z1426" s="16"/>
      <c r="AA1426" s="16"/>
      <c r="AB1426" s="16"/>
      <c r="AC1426" s="16"/>
      <c r="AD1426" s="16"/>
      <c r="AE1426" s="16"/>
      <c r="AT1426" s="286" t="s">
        <v>147</v>
      </c>
      <c r="AU1426" s="286" t="s">
        <v>83</v>
      </c>
      <c r="AV1426" s="16" t="s">
        <v>138</v>
      </c>
      <c r="AW1426" s="16" t="s">
        <v>35</v>
      </c>
      <c r="AX1426" s="16" t="s">
        <v>73</v>
      </c>
      <c r="AY1426" s="286" t="s">
        <v>137</v>
      </c>
    </row>
    <row r="1427" s="15" customFormat="1">
      <c r="A1427" s="15"/>
      <c r="B1427" s="265"/>
      <c r="C1427" s="266"/>
      <c r="D1427" s="235" t="s">
        <v>147</v>
      </c>
      <c r="E1427" s="267" t="s">
        <v>19</v>
      </c>
      <c r="F1427" s="268" t="s">
        <v>201</v>
      </c>
      <c r="G1427" s="266"/>
      <c r="H1427" s="269">
        <v>83.396999999999991</v>
      </c>
      <c r="I1427" s="270"/>
      <c r="J1427" s="266"/>
      <c r="K1427" s="266"/>
      <c r="L1427" s="271"/>
      <c r="M1427" s="272"/>
      <c r="N1427" s="273"/>
      <c r="O1427" s="273"/>
      <c r="P1427" s="273"/>
      <c r="Q1427" s="273"/>
      <c r="R1427" s="273"/>
      <c r="S1427" s="273"/>
      <c r="T1427" s="274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5" t="s">
        <v>147</v>
      </c>
      <c r="AU1427" s="275" t="s">
        <v>83</v>
      </c>
      <c r="AV1427" s="15" t="s">
        <v>145</v>
      </c>
      <c r="AW1427" s="15" t="s">
        <v>35</v>
      </c>
      <c r="AX1427" s="15" t="s">
        <v>81</v>
      </c>
      <c r="AY1427" s="275" t="s">
        <v>137</v>
      </c>
    </row>
    <row r="1428" s="2" customFormat="1" ht="21.75" customHeight="1">
      <c r="A1428" s="40"/>
      <c r="B1428" s="41"/>
      <c r="C1428" s="220" t="s">
        <v>1521</v>
      </c>
      <c r="D1428" s="220" t="s">
        <v>140</v>
      </c>
      <c r="E1428" s="221" t="s">
        <v>1522</v>
      </c>
      <c r="F1428" s="222" t="s">
        <v>1523</v>
      </c>
      <c r="G1428" s="223" t="s">
        <v>212</v>
      </c>
      <c r="H1428" s="224">
        <v>70.620000000000005</v>
      </c>
      <c r="I1428" s="225"/>
      <c r="J1428" s="226">
        <f>ROUND(I1428*H1428,2)</f>
        <v>0</v>
      </c>
      <c r="K1428" s="222" t="s">
        <v>144</v>
      </c>
      <c r="L1428" s="46"/>
      <c r="M1428" s="227" t="s">
        <v>19</v>
      </c>
      <c r="N1428" s="228" t="s">
        <v>44</v>
      </c>
      <c r="O1428" s="86"/>
      <c r="P1428" s="229">
        <f>O1428*H1428</f>
        <v>0</v>
      </c>
      <c r="Q1428" s="229">
        <v>0.0031199999999999999</v>
      </c>
      <c r="R1428" s="229">
        <f>Q1428*H1428</f>
        <v>0.22033440000000001</v>
      </c>
      <c r="S1428" s="229">
        <v>0</v>
      </c>
      <c r="T1428" s="230">
        <f>S1428*H1428</f>
        <v>0</v>
      </c>
      <c r="U1428" s="40"/>
      <c r="V1428" s="40"/>
      <c r="W1428" s="40"/>
      <c r="X1428" s="40"/>
      <c r="Y1428" s="40"/>
      <c r="Z1428" s="40"/>
      <c r="AA1428" s="40"/>
      <c r="AB1428" s="40"/>
      <c r="AC1428" s="40"/>
      <c r="AD1428" s="40"/>
      <c r="AE1428" s="40"/>
      <c r="AR1428" s="231" t="s">
        <v>239</v>
      </c>
      <c r="AT1428" s="231" t="s">
        <v>140</v>
      </c>
      <c r="AU1428" s="231" t="s">
        <v>83</v>
      </c>
      <c r="AY1428" s="19" t="s">
        <v>137</v>
      </c>
      <c r="BE1428" s="232">
        <f>IF(N1428="základní",J1428,0)</f>
        <v>0</v>
      </c>
      <c r="BF1428" s="232">
        <f>IF(N1428="snížená",J1428,0)</f>
        <v>0</v>
      </c>
      <c r="BG1428" s="232">
        <f>IF(N1428="zákl. přenesená",J1428,0)</f>
        <v>0</v>
      </c>
      <c r="BH1428" s="232">
        <f>IF(N1428="sníž. přenesená",J1428,0)</f>
        <v>0</v>
      </c>
      <c r="BI1428" s="232">
        <f>IF(N1428="nulová",J1428,0)</f>
        <v>0</v>
      </c>
      <c r="BJ1428" s="19" t="s">
        <v>81</v>
      </c>
      <c r="BK1428" s="232">
        <f>ROUND(I1428*H1428,2)</f>
        <v>0</v>
      </c>
      <c r="BL1428" s="19" t="s">
        <v>239</v>
      </c>
      <c r="BM1428" s="231" t="s">
        <v>1524</v>
      </c>
    </row>
    <row r="1429" s="14" customFormat="1">
      <c r="A1429" s="14"/>
      <c r="B1429" s="244"/>
      <c r="C1429" s="245"/>
      <c r="D1429" s="235" t="s">
        <v>147</v>
      </c>
      <c r="E1429" s="246" t="s">
        <v>19</v>
      </c>
      <c r="F1429" s="247" t="s">
        <v>471</v>
      </c>
      <c r="G1429" s="245"/>
      <c r="H1429" s="248">
        <v>10.51</v>
      </c>
      <c r="I1429" s="249"/>
      <c r="J1429" s="245"/>
      <c r="K1429" s="245"/>
      <c r="L1429" s="250"/>
      <c r="M1429" s="251"/>
      <c r="N1429" s="252"/>
      <c r="O1429" s="252"/>
      <c r="P1429" s="252"/>
      <c r="Q1429" s="252"/>
      <c r="R1429" s="252"/>
      <c r="S1429" s="252"/>
      <c r="T1429" s="253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4" t="s">
        <v>147</v>
      </c>
      <c r="AU1429" s="254" t="s">
        <v>83</v>
      </c>
      <c r="AV1429" s="14" t="s">
        <v>83</v>
      </c>
      <c r="AW1429" s="14" t="s">
        <v>35</v>
      </c>
      <c r="AX1429" s="14" t="s">
        <v>73</v>
      </c>
      <c r="AY1429" s="254" t="s">
        <v>137</v>
      </c>
    </row>
    <row r="1430" s="14" customFormat="1">
      <c r="A1430" s="14"/>
      <c r="B1430" s="244"/>
      <c r="C1430" s="245"/>
      <c r="D1430" s="235" t="s">
        <v>147</v>
      </c>
      <c r="E1430" s="246" t="s">
        <v>19</v>
      </c>
      <c r="F1430" s="247" t="s">
        <v>472</v>
      </c>
      <c r="G1430" s="245"/>
      <c r="H1430" s="248">
        <v>19.52</v>
      </c>
      <c r="I1430" s="249"/>
      <c r="J1430" s="245"/>
      <c r="K1430" s="245"/>
      <c r="L1430" s="250"/>
      <c r="M1430" s="251"/>
      <c r="N1430" s="252"/>
      <c r="O1430" s="252"/>
      <c r="P1430" s="252"/>
      <c r="Q1430" s="252"/>
      <c r="R1430" s="252"/>
      <c r="S1430" s="252"/>
      <c r="T1430" s="253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4" t="s">
        <v>147</v>
      </c>
      <c r="AU1430" s="254" t="s">
        <v>83</v>
      </c>
      <c r="AV1430" s="14" t="s">
        <v>83</v>
      </c>
      <c r="AW1430" s="14" t="s">
        <v>35</v>
      </c>
      <c r="AX1430" s="14" t="s">
        <v>73</v>
      </c>
      <c r="AY1430" s="254" t="s">
        <v>137</v>
      </c>
    </row>
    <row r="1431" s="14" customFormat="1">
      <c r="A1431" s="14"/>
      <c r="B1431" s="244"/>
      <c r="C1431" s="245"/>
      <c r="D1431" s="235" t="s">
        <v>147</v>
      </c>
      <c r="E1431" s="246" t="s">
        <v>19</v>
      </c>
      <c r="F1431" s="247" t="s">
        <v>477</v>
      </c>
      <c r="G1431" s="245"/>
      <c r="H1431" s="248">
        <v>23.32</v>
      </c>
      <c r="I1431" s="249"/>
      <c r="J1431" s="245"/>
      <c r="K1431" s="245"/>
      <c r="L1431" s="250"/>
      <c r="M1431" s="251"/>
      <c r="N1431" s="252"/>
      <c r="O1431" s="252"/>
      <c r="P1431" s="252"/>
      <c r="Q1431" s="252"/>
      <c r="R1431" s="252"/>
      <c r="S1431" s="252"/>
      <c r="T1431" s="253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4" t="s">
        <v>147</v>
      </c>
      <c r="AU1431" s="254" t="s">
        <v>83</v>
      </c>
      <c r="AV1431" s="14" t="s">
        <v>83</v>
      </c>
      <c r="AW1431" s="14" t="s">
        <v>35</v>
      </c>
      <c r="AX1431" s="14" t="s">
        <v>73</v>
      </c>
      <c r="AY1431" s="254" t="s">
        <v>137</v>
      </c>
    </row>
    <row r="1432" s="14" customFormat="1">
      <c r="A1432" s="14"/>
      <c r="B1432" s="244"/>
      <c r="C1432" s="245"/>
      <c r="D1432" s="235" t="s">
        <v>147</v>
      </c>
      <c r="E1432" s="246" t="s">
        <v>19</v>
      </c>
      <c r="F1432" s="247" t="s">
        <v>478</v>
      </c>
      <c r="G1432" s="245"/>
      <c r="H1432" s="248">
        <v>17.27</v>
      </c>
      <c r="I1432" s="249"/>
      <c r="J1432" s="245"/>
      <c r="K1432" s="245"/>
      <c r="L1432" s="250"/>
      <c r="M1432" s="251"/>
      <c r="N1432" s="252"/>
      <c r="O1432" s="252"/>
      <c r="P1432" s="252"/>
      <c r="Q1432" s="252"/>
      <c r="R1432" s="252"/>
      <c r="S1432" s="252"/>
      <c r="T1432" s="253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4" t="s">
        <v>147</v>
      </c>
      <c r="AU1432" s="254" t="s">
        <v>83</v>
      </c>
      <c r="AV1432" s="14" t="s">
        <v>83</v>
      </c>
      <c r="AW1432" s="14" t="s">
        <v>35</v>
      </c>
      <c r="AX1432" s="14" t="s">
        <v>73</v>
      </c>
      <c r="AY1432" s="254" t="s">
        <v>137</v>
      </c>
    </row>
    <row r="1433" s="15" customFormat="1">
      <c r="A1433" s="15"/>
      <c r="B1433" s="265"/>
      <c r="C1433" s="266"/>
      <c r="D1433" s="235" t="s">
        <v>147</v>
      </c>
      <c r="E1433" s="267" t="s">
        <v>19</v>
      </c>
      <c r="F1433" s="268" t="s">
        <v>201</v>
      </c>
      <c r="G1433" s="266"/>
      <c r="H1433" s="269">
        <v>70.620000000000005</v>
      </c>
      <c r="I1433" s="270"/>
      <c r="J1433" s="266"/>
      <c r="K1433" s="266"/>
      <c r="L1433" s="271"/>
      <c r="M1433" s="272"/>
      <c r="N1433" s="273"/>
      <c r="O1433" s="273"/>
      <c r="P1433" s="273"/>
      <c r="Q1433" s="273"/>
      <c r="R1433" s="273"/>
      <c r="S1433" s="273"/>
      <c r="T1433" s="274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5" t="s">
        <v>147</v>
      </c>
      <c r="AU1433" s="275" t="s">
        <v>83</v>
      </c>
      <c r="AV1433" s="15" t="s">
        <v>145</v>
      </c>
      <c r="AW1433" s="15" t="s">
        <v>35</v>
      </c>
      <c r="AX1433" s="15" t="s">
        <v>81</v>
      </c>
      <c r="AY1433" s="275" t="s">
        <v>137</v>
      </c>
    </row>
    <row r="1434" s="2" customFormat="1" ht="21.75" customHeight="1">
      <c r="A1434" s="40"/>
      <c r="B1434" s="41"/>
      <c r="C1434" s="220" t="s">
        <v>1525</v>
      </c>
      <c r="D1434" s="220" t="s">
        <v>140</v>
      </c>
      <c r="E1434" s="221" t="s">
        <v>1526</v>
      </c>
      <c r="F1434" s="222" t="s">
        <v>1527</v>
      </c>
      <c r="G1434" s="223" t="s">
        <v>143</v>
      </c>
      <c r="H1434" s="224">
        <v>83.397000000000006</v>
      </c>
      <c r="I1434" s="225"/>
      <c r="J1434" s="226">
        <f>ROUND(I1434*H1434,2)</f>
        <v>0</v>
      </c>
      <c r="K1434" s="222" t="s">
        <v>390</v>
      </c>
      <c r="L1434" s="46"/>
      <c r="M1434" s="227" t="s">
        <v>19</v>
      </c>
      <c r="N1434" s="228" t="s">
        <v>44</v>
      </c>
      <c r="O1434" s="86"/>
      <c r="P1434" s="229">
        <f>O1434*H1434</f>
        <v>0</v>
      </c>
      <c r="Q1434" s="229">
        <v>0</v>
      </c>
      <c r="R1434" s="229">
        <f>Q1434*H1434</f>
        <v>0</v>
      </c>
      <c r="S1434" s="229">
        <v>0</v>
      </c>
      <c r="T1434" s="230">
        <f>S1434*H1434</f>
        <v>0</v>
      </c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R1434" s="231" t="s">
        <v>239</v>
      </c>
      <c r="AT1434" s="231" t="s">
        <v>140</v>
      </c>
      <c r="AU1434" s="231" t="s">
        <v>83</v>
      </c>
      <c r="AY1434" s="19" t="s">
        <v>137</v>
      </c>
      <c r="BE1434" s="232">
        <f>IF(N1434="základní",J1434,0)</f>
        <v>0</v>
      </c>
      <c r="BF1434" s="232">
        <f>IF(N1434="snížená",J1434,0)</f>
        <v>0</v>
      </c>
      <c r="BG1434" s="232">
        <f>IF(N1434="zákl. přenesená",J1434,0)</f>
        <v>0</v>
      </c>
      <c r="BH1434" s="232">
        <f>IF(N1434="sníž. přenesená",J1434,0)</f>
        <v>0</v>
      </c>
      <c r="BI1434" s="232">
        <f>IF(N1434="nulová",J1434,0)</f>
        <v>0</v>
      </c>
      <c r="BJ1434" s="19" t="s">
        <v>81</v>
      </c>
      <c r="BK1434" s="232">
        <f>ROUND(I1434*H1434,2)</f>
        <v>0</v>
      </c>
      <c r="BL1434" s="19" t="s">
        <v>239</v>
      </c>
      <c r="BM1434" s="231" t="s">
        <v>1528</v>
      </c>
    </row>
    <row r="1435" s="13" customFormat="1">
      <c r="A1435" s="13"/>
      <c r="B1435" s="233"/>
      <c r="C1435" s="234"/>
      <c r="D1435" s="235" t="s">
        <v>147</v>
      </c>
      <c r="E1435" s="236" t="s">
        <v>19</v>
      </c>
      <c r="F1435" s="237" t="s">
        <v>431</v>
      </c>
      <c r="G1435" s="234"/>
      <c r="H1435" s="236" t="s">
        <v>19</v>
      </c>
      <c r="I1435" s="238"/>
      <c r="J1435" s="234"/>
      <c r="K1435" s="234"/>
      <c r="L1435" s="239"/>
      <c r="M1435" s="240"/>
      <c r="N1435" s="241"/>
      <c r="O1435" s="241"/>
      <c r="P1435" s="241"/>
      <c r="Q1435" s="241"/>
      <c r="R1435" s="241"/>
      <c r="S1435" s="241"/>
      <c r="T1435" s="242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3" t="s">
        <v>147</v>
      </c>
      <c r="AU1435" s="243" t="s">
        <v>83</v>
      </c>
      <c r="AV1435" s="13" t="s">
        <v>81</v>
      </c>
      <c r="AW1435" s="13" t="s">
        <v>35</v>
      </c>
      <c r="AX1435" s="13" t="s">
        <v>73</v>
      </c>
      <c r="AY1435" s="243" t="s">
        <v>137</v>
      </c>
    </row>
    <row r="1436" s="13" customFormat="1">
      <c r="A1436" s="13"/>
      <c r="B1436" s="233"/>
      <c r="C1436" s="234"/>
      <c r="D1436" s="235" t="s">
        <v>147</v>
      </c>
      <c r="E1436" s="236" t="s">
        <v>19</v>
      </c>
      <c r="F1436" s="237" t="s">
        <v>198</v>
      </c>
      <c r="G1436" s="234"/>
      <c r="H1436" s="236" t="s">
        <v>19</v>
      </c>
      <c r="I1436" s="238"/>
      <c r="J1436" s="234"/>
      <c r="K1436" s="234"/>
      <c r="L1436" s="239"/>
      <c r="M1436" s="240"/>
      <c r="N1436" s="241"/>
      <c r="O1436" s="241"/>
      <c r="P1436" s="241"/>
      <c r="Q1436" s="241"/>
      <c r="R1436" s="241"/>
      <c r="S1436" s="241"/>
      <c r="T1436" s="242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3" t="s">
        <v>147</v>
      </c>
      <c r="AU1436" s="243" t="s">
        <v>83</v>
      </c>
      <c r="AV1436" s="13" t="s">
        <v>81</v>
      </c>
      <c r="AW1436" s="13" t="s">
        <v>35</v>
      </c>
      <c r="AX1436" s="13" t="s">
        <v>73</v>
      </c>
      <c r="AY1436" s="243" t="s">
        <v>137</v>
      </c>
    </row>
    <row r="1437" s="14" customFormat="1">
      <c r="A1437" s="14"/>
      <c r="B1437" s="244"/>
      <c r="C1437" s="245"/>
      <c r="D1437" s="235" t="s">
        <v>147</v>
      </c>
      <c r="E1437" s="246" t="s">
        <v>19</v>
      </c>
      <c r="F1437" s="247" t="s">
        <v>941</v>
      </c>
      <c r="G1437" s="245"/>
      <c r="H1437" s="248">
        <v>11.135</v>
      </c>
      <c r="I1437" s="249"/>
      <c r="J1437" s="245"/>
      <c r="K1437" s="245"/>
      <c r="L1437" s="250"/>
      <c r="M1437" s="251"/>
      <c r="N1437" s="252"/>
      <c r="O1437" s="252"/>
      <c r="P1437" s="252"/>
      <c r="Q1437" s="252"/>
      <c r="R1437" s="252"/>
      <c r="S1437" s="252"/>
      <c r="T1437" s="253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4" t="s">
        <v>147</v>
      </c>
      <c r="AU1437" s="254" t="s">
        <v>83</v>
      </c>
      <c r="AV1437" s="14" t="s">
        <v>83</v>
      </c>
      <c r="AW1437" s="14" t="s">
        <v>35</v>
      </c>
      <c r="AX1437" s="14" t="s">
        <v>73</v>
      </c>
      <c r="AY1437" s="254" t="s">
        <v>137</v>
      </c>
    </row>
    <row r="1438" s="14" customFormat="1">
      <c r="A1438" s="14"/>
      <c r="B1438" s="244"/>
      <c r="C1438" s="245"/>
      <c r="D1438" s="235" t="s">
        <v>147</v>
      </c>
      <c r="E1438" s="246" t="s">
        <v>19</v>
      </c>
      <c r="F1438" s="247" t="s">
        <v>942</v>
      </c>
      <c r="G1438" s="245"/>
      <c r="H1438" s="248">
        <v>0.28499999999999998</v>
      </c>
      <c r="I1438" s="249"/>
      <c r="J1438" s="245"/>
      <c r="K1438" s="245"/>
      <c r="L1438" s="250"/>
      <c r="M1438" s="251"/>
      <c r="N1438" s="252"/>
      <c r="O1438" s="252"/>
      <c r="P1438" s="252"/>
      <c r="Q1438" s="252"/>
      <c r="R1438" s="252"/>
      <c r="S1438" s="252"/>
      <c r="T1438" s="253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4" t="s">
        <v>147</v>
      </c>
      <c r="AU1438" s="254" t="s">
        <v>83</v>
      </c>
      <c r="AV1438" s="14" t="s">
        <v>83</v>
      </c>
      <c r="AW1438" s="14" t="s">
        <v>35</v>
      </c>
      <c r="AX1438" s="14" t="s">
        <v>73</v>
      </c>
      <c r="AY1438" s="254" t="s">
        <v>137</v>
      </c>
    </row>
    <row r="1439" s="14" customFormat="1">
      <c r="A1439" s="14"/>
      <c r="B1439" s="244"/>
      <c r="C1439" s="245"/>
      <c r="D1439" s="235" t="s">
        <v>147</v>
      </c>
      <c r="E1439" s="246" t="s">
        <v>19</v>
      </c>
      <c r="F1439" s="247" t="s">
        <v>943</v>
      </c>
      <c r="G1439" s="245"/>
      <c r="H1439" s="248">
        <v>0.42699999999999999</v>
      </c>
      <c r="I1439" s="249"/>
      <c r="J1439" s="245"/>
      <c r="K1439" s="245"/>
      <c r="L1439" s="250"/>
      <c r="M1439" s="251"/>
      <c r="N1439" s="252"/>
      <c r="O1439" s="252"/>
      <c r="P1439" s="252"/>
      <c r="Q1439" s="252"/>
      <c r="R1439" s="252"/>
      <c r="S1439" s="252"/>
      <c r="T1439" s="253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4" t="s">
        <v>147</v>
      </c>
      <c r="AU1439" s="254" t="s">
        <v>83</v>
      </c>
      <c r="AV1439" s="14" t="s">
        <v>83</v>
      </c>
      <c r="AW1439" s="14" t="s">
        <v>35</v>
      </c>
      <c r="AX1439" s="14" t="s">
        <v>73</v>
      </c>
      <c r="AY1439" s="254" t="s">
        <v>137</v>
      </c>
    </row>
    <row r="1440" s="13" customFormat="1">
      <c r="A1440" s="13"/>
      <c r="B1440" s="233"/>
      <c r="C1440" s="234"/>
      <c r="D1440" s="235" t="s">
        <v>147</v>
      </c>
      <c r="E1440" s="236" t="s">
        <v>19</v>
      </c>
      <c r="F1440" s="237" t="s">
        <v>194</v>
      </c>
      <c r="G1440" s="234"/>
      <c r="H1440" s="236" t="s">
        <v>19</v>
      </c>
      <c r="I1440" s="238"/>
      <c r="J1440" s="234"/>
      <c r="K1440" s="234"/>
      <c r="L1440" s="239"/>
      <c r="M1440" s="240"/>
      <c r="N1440" s="241"/>
      <c r="O1440" s="241"/>
      <c r="P1440" s="241"/>
      <c r="Q1440" s="241"/>
      <c r="R1440" s="241"/>
      <c r="S1440" s="241"/>
      <c r="T1440" s="242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3" t="s">
        <v>147</v>
      </c>
      <c r="AU1440" s="243" t="s">
        <v>83</v>
      </c>
      <c r="AV1440" s="13" t="s">
        <v>81</v>
      </c>
      <c r="AW1440" s="13" t="s">
        <v>35</v>
      </c>
      <c r="AX1440" s="13" t="s">
        <v>73</v>
      </c>
      <c r="AY1440" s="243" t="s">
        <v>137</v>
      </c>
    </row>
    <row r="1441" s="14" customFormat="1">
      <c r="A1441" s="14"/>
      <c r="B1441" s="244"/>
      <c r="C1441" s="245"/>
      <c r="D1441" s="235" t="s">
        <v>147</v>
      </c>
      <c r="E1441" s="246" t="s">
        <v>19</v>
      </c>
      <c r="F1441" s="247" t="s">
        <v>288</v>
      </c>
      <c r="G1441" s="245"/>
      <c r="H1441" s="248">
        <v>19.149999999999999</v>
      </c>
      <c r="I1441" s="249"/>
      <c r="J1441" s="245"/>
      <c r="K1441" s="245"/>
      <c r="L1441" s="250"/>
      <c r="M1441" s="251"/>
      <c r="N1441" s="252"/>
      <c r="O1441" s="252"/>
      <c r="P1441" s="252"/>
      <c r="Q1441" s="252"/>
      <c r="R1441" s="252"/>
      <c r="S1441" s="252"/>
      <c r="T1441" s="253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4" t="s">
        <v>147</v>
      </c>
      <c r="AU1441" s="254" t="s">
        <v>83</v>
      </c>
      <c r="AV1441" s="14" t="s">
        <v>83</v>
      </c>
      <c r="AW1441" s="14" t="s">
        <v>35</v>
      </c>
      <c r="AX1441" s="14" t="s">
        <v>73</v>
      </c>
      <c r="AY1441" s="254" t="s">
        <v>137</v>
      </c>
    </row>
    <row r="1442" s="16" customFormat="1">
      <c r="A1442" s="16"/>
      <c r="B1442" s="276"/>
      <c r="C1442" s="277"/>
      <c r="D1442" s="235" t="s">
        <v>147</v>
      </c>
      <c r="E1442" s="278" t="s">
        <v>19</v>
      </c>
      <c r="F1442" s="279" t="s">
        <v>324</v>
      </c>
      <c r="G1442" s="277"/>
      <c r="H1442" s="280">
        <v>30.997</v>
      </c>
      <c r="I1442" s="281"/>
      <c r="J1442" s="277"/>
      <c r="K1442" s="277"/>
      <c r="L1442" s="282"/>
      <c r="M1442" s="283"/>
      <c r="N1442" s="284"/>
      <c r="O1442" s="284"/>
      <c r="P1442" s="284"/>
      <c r="Q1442" s="284"/>
      <c r="R1442" s="284"/>
      <c r="S1442" s="284"/>
      <c r="T1442" s="285"/>
      <c r="U1442" s="16"/>
      <c r="V1442" s="16"/>
      <c r="W1442" s="16"/>
      <c r="X1442" s="16"/>
      <c r="Y1442" s="16"/>
      <c r="Z1442" s="16"/>
      <c r="AA1442" s="16"/>
      <c r="AB1442" s="16"/>
      <c r="AC1442" s="16"/>
      <c r="AD1442" s="16"/>
      <c r="AE1442" s="16"/>
      <c r="AT1442" s="286" t="s">
        <v>147</v>
      </c>
      <c r="AU1442" s="286" t="s">
        <v>83</v>
      </c>
      <c r="AV1442" s="16" t="s">
        <v>138</v>
      </c>
      <c r="AW1442" s="16" t="s">
        <v>35</v>
      </c>
      <c r="AX1442" s="16" t="s">
        <v>73</v>
      </c>
      <c r="AY1442" s="286" t="s">
        <v>137</v>
      </c>
    </row>
    <row r="1443" s="13" customFormat="1">
      <c r="A1443" s="13"/>
      <c r="B1443" s="233"/>
      <c r="C1443" s="234"/>
      <c r="D1443" s="235" t="s">
        <v>147</v>
      </c>
      <c r="E1443" s="236" t="s">
        <v>19</v>
      </c>
      <c r="F1443" s="237" t="s">
        <v>441</v>
      </c>
      <c r="G1443" s="234"/>
      <c r="H1443" s="236" t="s">
        <v>19</v>
      </c>
      <c r="I1443" s="238"/>
      <c r="J1443" s="234"/>
      <c r="K1443" s="234"/>
      <c r="L1443" s="239"/>
      <c r="M1443" s="240"/>
      <c r="N1443" s="241"/>
      <c r="O1443" s="241"/>
      <c r="P1443" s="241"/>
      <c r="Q1443" s="241"/>
      <c r="R1443" s="241"/>
      <c r="S1443" s="241"/>
      <c r="T1443" s="242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3" t="s">
        <v>147</v>
      </c>
      <c r="AU1443" s="243" t="s">
        <v>83</v>
      </c>
      <c r="AV1443" s="13" t="s">
        <v>81</v>
      </c>
      <c r="AW1443" s="13" t="s">
        <v>35</v>
      </c>
      <c r="AX1443" s="13" t="s">
        <v>73</v>
      </c>
      <c r="AY1443" s="243" t="s">
        <v>137</v>
      </c>
    </row>
    <row r="1444" s="13" customFormat="1">
      <c r="A1444" s="13"/>
      <c r="B1444" s="233"/>
      <c r="C1444" s="234"/>
      <c r="D1444" s="235" t="s">
        <v>147</v>
      </c>
      <c r="E1444" s="236" t="s">
        <v>19</v>
      </c>
      <c r="F1444" s="237" t="s">
        <v>172</v>
      </c>
      <c r="G1444" s="234"/>
      <c r="H1444" s="236" t="s">
        <v>19</v>
      </c>
      <c r="I1444" s="238"/>
      <c r="J1444" s="234"/>
      <c r="K1444" s="234"/>
      <c r="L1444" s="239"/>
      <c r="M1444" s="240"/>
      <c r="N1444" s="241"/>
      <c r="O1444" s="241"/>
      <c r="P1444" s="241"/>
      <c r="Q1444" s="241"/>
      <c r="R1444" s="241"/>
      <c r="S1444" s="241"/>
      <c r="T1444" s="242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3" t="s">
        <v>147</v>
      </c>
      <c r="AU1444" s="243" t="s">
        <v>83</v>
      </c>
      <c r="AV1444" s="13" t="s">
        <v>81</v>
      </c>
      <c r="AW1444" s="13" t="s">
        <v>35</v>
      </c>
      <c r="AX1444" s="13" t="s">
        <v>73</v>
      </c>
      <c r="AY1444" s="243" t="s">
        <v>137</v>
      </c>
    </row>
    <row r="1445" s="14" customFormat="1">
      <c r="A1445" s="14"/>
      <c r="B1445" s="244"/>
      <c r="C1445" s="245"/>
      <c r="D1445" s="235" t="s">
        <v>147</v>
      </c>
      <c r="E1445" s="246" t="s">
        <v>19</v>
      </c>
      <c r="F1445" s="247" t="s">
        <v>271</v>
      </c>
      <c r="G1445" s="245"/>
      <c r="H1445" s="248">
        <v>34.75</v>
      </c>
      <c r="I1445" s="249"/>
      <c r="J1445" s="245"/>
      <c r="K1445" s="245"/>
      <c r="L1445" s="250"/>
      <c r="M1445" s="251"/>
      <c r="N1445" s="252"/>
      <c r="O1445" s="252"/>
      <c r="P1445" s="252"/>
      <c r="Q1445" s="252"/>
      <c r="R1445" s="252"/>
      <c r="S1445" s="252"/>
      <c r="T1445" s="253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4" t="s">
        <v>147</v>
      </c>
      <c r="AU1445" s="254" t="s">
        <v>83</v>
      </c>
      <c r="AV1445" s="14" t="s">
        <v>83</v>
      </c>
      <c r="AW1445" s="14" t="s">
        <v>35</v>
      </c>
      <c r="AX1445" s="14" t="s">
        <v>73</v>
      </c>
      <c r="AY1445" s="254" t="s">
        <v>137</v>
      </c>
    </row>
    <row r="1446" s="13" customFormat="1">
      <c r="A1446" s="13"/>
      <c r="B1446" s="233"/>
      <c r="C1446" s="234"/>
      <c r="D1446" s="235" t="s">
        <v>147</v>
      </c>
      <c r="E1446" s="236" t="s">
        <v>19</v>
      </c>
      <c r="F1446" s="237" t="s">
        <v>272</v>
      </c>
      <c r="G1446" s="234"/>
      <c r="H1446" s="236" t="s">
        <v>19</v>
      </c>
      <c r="I1446" s="238"/>
      <c r="J1446" s="234"/>
      <c r="K1446" s="234"/>
      <c r="L1446" s="239"/>
      <c r="M1446" s="240"/>
      <c r="N1446" s="241"/>
      <c r="O1446" s="241"/>
      <c r="P1446" s="241"/>
      <c r="Q1446" s="241"/>
      <c r="R1446" s="241"/>
      <c r="S1446" s="241"/>
      <c r="T1446" s="242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3" t="s">
        <v>147</v>
      </c>
      <c r="AU1446" s="243" t="s">
        <v>83</v>
      </c>
      <c r="AV1446" s="13" t="s">
        <v>81</v>
      </c>
      <c r="AW1446" s="13" t="s">
        <v>35</v>
      </c>
      <c r="AX1446" s="13" t="s">
        <v>73</v>
      </c>
      <c r="AY1446" s="243" t="s">
        <v>137</v>
      </c>
    </row>
    <row r="1447" s="14" customFormat="1">
      <c r="A1447" s="14"/>
      <c r="B1447" s="244"/>
      <c r="C1447" s="245"/>
      <c r="D1447" s="235" t="s">
        <v>147</v>
      </c>
      <c r="E1447" s="246" t="s">
        <v>19</v>
      </c>
      <c r="F1447" s="247" t="s">
        <v>287</v>
      </c>
      <c r="G1447" s="245"/>
      <c r="H1447" s="248">
        <v>17.649999999999999</v>
      </c>
      <c r="I1447" s="249"/>
      <c r="J1447" s="245"/>
      <c r="K1447" s="245"/>
      <c r="L1447" s="250"/>
      <c r="M1447" s="251"/>
      <c r="N1447" s="252"/>
      <c r="O1447" s="252"/>
      <c r="P1447" s="252"/>
      <c r="Q1447" s="252"/>
      <c r="R1447" s="252"/>
      <c r="S1447" s="252"/>
      <c r="T1447" s="253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4" t="s">
        <v>147</v>
      </c>
      <c r="AU1447" s="254" t="s">
        <v>83</v>
      </c>
      <c r="AV1447" s="14" t="s">
        <v>83</v>
      </c>
      <c r="AW1447" s="14" t="s">
        <v>35</v>
      </c>
      <c r="AX1447" s="14" t="s">
        <v>73</v>
      </c>
      <c r="AY1447" s="254" t="s">
        <v>137</v>
      </c>
    </row>
    <row r="1448" s="16" customFormat="1">
      <c r="A1448" s="16"/>
      <c r="B1448" s="276"/>
      <c r="C1448" s="277"/>
      <c r="D1448" s="235" t="s">
        <v>147</v>
      </c>
      <c r="E1448" s="278" t="s">
        <v>19</v>
      </c>
      <c r="F1448" s="279" t="s">
        <v>324</v>
      </c>
      <c r="G1448" s="277"/>
      <c r="H1448" s="280">
        <v>52.399999999999999</v>
      </c>
      <c r="I1448" s="281"/>
      <c r="J1448" s="277"/>
      <c r="K1448" s="277"/>
      <c r="L1448" s="282"/>
      <c r="M1448" s="283"/>
      <c r="N1448" s="284"/>
      <c r="O1448" s="284"/>
      <c r="P1448" s="284"/>
      <c r="Q1448" s="284"/>
      <c r="R1448" s="284"/>
      <c r="S1448" s="284"/>
      <c r="T1448" s="285"/>
      <c r="U1448" s="16"/>
      <c r="V1448" s="16"/>
      <c r="W1448" s="16"/>
      <c r="X1448" s="16"/>
      <c r="Y1448" s="16"/>
      <c r="Z1448" s="16"/>
      <c r="AA1448" s="16"/>
      <c r="AB1448" s="16"/>
      <c r="AC1448" s="16"/>
      <c r="AD1448" s="16"/>
      <c r="AE1448" s="16"/>
      <c r="AT1448" s="286" t="s">
        <v>147</v>
      </c>
      <c r="AU1448" s="286" t="s">
        <v>83</v>
      </c>
      <c r="AV1448" s="16" t="s">
        <v>138</v>
      </c>
      <c r="AW1448" s="16" t="s">
        <v>35</v>
      </c>
      <c r="AX1448" s="16" t="s">
        <v>73</v>
      </c>
      <c r="AY1448" s="286" t="s">
        <v>137</v>
      </c>
    </row>
    <row r="1449" s="15" customFormat="1">
      <c r="A1449" s="15"/>
      <c r="B1449" s="265"/>
      <c r="C1449" s="266"/>
      <c r="D1449" s="235" t="s">
        <v>147</v>
      </c>
      <c r="E1449" s="267" t="s">
        <v>19</v>
      </c>
      <c r="F1449" s="268" t="s">
        <v>201</v>
      </c>
      <c r="G1449" s="266"/>
      <c r="H1449" s="269">
        <v>83.396999999999991</v>
      </c>
      <c r="I1449" s="270"/>
      <c r="J1449" s="266"/>
      <c r="K1449" s="266"/>
      <c r="L1449" s="271"/>
      <c r="M1449" s="272"/>
      <c r="N1449" s="273"/>
      <c r="O1449" s="273"/>
      <c r="P1449" s="273"/>
      <c r="Q1449" s="273"/>
      <c r="R1449" s="273"/>
      <c r="S1449" s="273"/>
      <c r="T1449" s="274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75" t="s">
        <v>147</v>
      </c>
      <c r="AU1449" s="275" t="s">
        <v>83</v>
      </c>
      <c r="AV1449" s="15" t="s">
        <v>145</v>
      </c>
      <c r="AW1449" s="15" t="s">
        <v>35</v>
      </c>
      <c r="AX1449" s="15" t="s">
        <v>81</v>
      </c>
      <c r="AY1449" s="275" t="s">
        <v>137</v>
      </c>
    </row>
    <row r="1450" s="2" customFormat="1" ht="21.75" customHeight="1">
      <c r="A1450" s="40"/>
      <c r="B1450" s="41"/>
      <c r="C1450" s="220" t="s">
        <v>1529</v>
      </c>
      <c r="D1450" s="220" t="s">
        <v>140</v>
      </c>
      <c r="E1450" s="221" t="s">
        <v>1530</v>
      </c>
      <c r="F1450" s="222" t="s">
        <v>1531</v>
      </c>
      <c r="G1450" s="223" t="s">
        <v>143</v>
      </c>
      <c r="H1450" s="224">
        <v>83.397000000000006</v>
      </c>
      <c r="I1450" s="225"/>
      <c r="J1450" s="226">
        <f>ROUND(I1450*H1450,2)</f>
        <v>0</v>
      </c>
      <c r="K1450" s="222" t="s">
        <v>390</v>
      </c>
      <c r="L1450" s="46"/>
      <c r="M1450" s="227" t="s">
        <v>19</v>
      </c>
      <c r="N1450" s="228" t="s">
        <v>44</v>
      </c>
      <c r="O1450" s="86"/>
      <c r="P1450" s="229">
        <f>O1450*H1450</f>
        <v>0</v>
      </c>
      <c r="Q1450" s="229">
        <v>0</v>
      </c>
      <c r="R1450" s="229">
        <f>Q1450*H1450</f>
        <v>0</v>
      </c>
      <c r="S1450" s="229">
        <v>0</v>
      </c>
      <c r="T1450" s="230">
        <f>S1450*H1450</f>
        <v>0</v>
      </c>
      <c r="U1450" s="40"/>
      <c r="V1450" s="40"/>
      <c r="W1450" s="40"/>
      <c r="X1450" s="40"/>
      <c r="Y1450" s="40"/>
      <c r="Z1450" s="40"/>
      <c r="AA1450" s="40"/>
      <c r="AB1450" s="40"/>
      <c r="AC1450" s="40"/>
      <c r="AD1450" s="40"/>
      <c r="AE1450" s="40"/>
      <c r="AR1450" s="231" t="s">
        <v>239</v>
      </c>
      <c r="AT1450" s="231" t="s">
        <v>140</v>
      </c>
      <c r="AU1450" s="231" t="s">
        <v>83</v>
      </c>
      <c r="AY1450" s="19" t="s">
        <v>137</v>
      </c>
      <c r="BE1450" s="232">
        <f>IF(N1450="základní",J1450,0)</f>
        <v>0</v>
      </c>
      <c r="BF1450" s="232">
        <f>IF(N1450="snížená",J1450,0)</f>
        <v>0</v>
      </c>
      <c r="BG1450" s="232">
        <f>IF(N1450="zákl. přenesená",J1450,0)</f>
        <v>0</v>
      </c>
      <c r="BH1450" s="232">
        <f>IF(N1450="sníž. přenesená",J1450,0)</f>
        <v>0</v>
      </c>
      <c r="BI1450" s="232">
        <f>IF(N1450="nulová",J1450,0)</f>
        <v>0</v>
      </c>
      <c r="BJ1450" s="19" t="s">
        <v>81</v>
      </c>
      <c r="BK1450" s="232">
        <f>ROUND(I1450*H1450,2)</f>
        <v>0</v>
      </c>
      <c r="BL1450" s="19" t="s">
        <v>239</v>
      </c>
      <c r="BM1450" s="231" t="s">
        <v>1532</v>
      </c>
    </row>
    <row r="1451" s="13" customFormat="1">
      <c r="A1451" s="13"/>
      <c r="B1451" s="233"/>
      <c r="C1451" s="234"/>
      <c r="D1451" s="235" t="s">
        <v>147</v>
      </c>
      <c r="E1451" s="236" t="s">
        <v>19</v>
      </c>
      <c r="F1451" s="237" t="s">
        <v>431</v>
      </c>
      <c r="G1451" s="234"/>
      <c r="H1451" s="236" t="s">
        <v>19</v>
      </c>
      <c r="I1451" s="238"/>
      <c r="J1451" s="234"/>
      <c r="K1451" s="234"/>
      <c r="L1451" s="239"/>
      <c r="M1451" s="240"/>
      <c r="N1451" s="241"/>
      <c r="O1451" s="241"/>
      <c r="P1451" s="241"/>
      <c r="Q1451" s="241"/>
      <c r="R1451" s="241"/>
      <c r="S1451" s="241"/>
      <c r="T1451" s="242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3" t="s">
        <v>147</v>
      </c>
      <c r="AU1451" s="243" t="s">
        <v>83</v>
      </c>
      <c r="AV1451" s="13" t="s">
        <v>81</v>
      </c>
      <c r="AW1451" s="13" t="s">
        <v>35</v>
      </c>
      <c r="AX1451" s="13" t="s">
        <v>73</v>
      </c>
      <c r="AY1451" s="243" t="s">
        <v>137</v>
      </c>
    </row>
    <row r="1452" s="13" customFormat="1">
      <c r="A1452" s="13"/>
      <c r="B1452" s="233"/>
      <c r="C1452" s="234"/>
      <c r="D1452" s="235" t="s">
        <v>147</v>
      </c>
      <c r="E1452" s="236" t="s">
        <v>19</v>
      </c>
      <c r="F1452" s="237" t="s">
        <v>198</v>
      </c>
      <c r="G1452" s="234"/>
      <c r="H1452" s="236" t="s">
        <v>19</v>
      </c>
      <c r="I1452" s="238"/>
      <c r="J1452" s="234"/>
      <c r="K1452" s="234"/>
      <c r="L1452" s="239"/>
      <c r="M1452" s="240"/>
      <c r="N1452" s="241"/>
      <c r="O1452" s="241"/>
      <c r="P1452" s="241"/>
      <c r="Q1452" s="241"/>
      <c r="R1452" s="241"/>
      <c r="S1452" s="241"/>
      <c r="T1452" s="242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3" t="s">
        <v>147</v>
      </c>
      <c r="AU1452" s="243" t="s">
        <v>83</v>
      </c>
      <c r="AV1452" s="13" t="s">
        <v>81</v>
      </c>
      <c r="AW1452" s="13" t="s">
        <v>35</v>
      </c>
      <c r="AX1452" s="13" t="s">
        <v>73</v>
      </c>
      <c r="AY1452" s="243" t="s">
        <v>137</v>
      </c>
    </row>
    <row r="1453" s="14" customFormat="1">
      <c r="A1453" s="14"/>
      <c r="B1453" s="244"/>
      <c r="C1453" s="245"/>
      <c r="D1453" s="235" t="s">
        <v>147</v>
      </c>
      <c r="E1453" s="246" t="s">
        <v>19</v>
      </c>
      <c r="F1453" s="247" t="s">
        <v>941</v>
      </c>
      <c r="G1453" s="245"/>
      <c r="H1453" s="248">
        <v>11.135</v>
      </c>
      <c r="I1453" s="249"/>
      <c r="J1453" s="245"/>
      <c r="K1453" s="245"/>
      <c r="L1453" s="250"/>
      <c r="M1453" s="251"/>
      <c r="N1453" s="252"/>
      <c r="O1453" s="252"/>
      <c r="P1453" s="252"/>
      <c r="Q1453" s="252"/>
      <c r="R1453" s="252"/>
      <c r="S1453" s="252"/>
      <c r="T1453" s="253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4" t="s">
        <v>147</v>
      </c>
      <c r="AU1453" s="254" t="s">
        <v>83</v>
      </c>
      <c r="AV1453" s="14" t="s">
        <v>83</v>
      </c>
      <c r="AW1453" s="14" t="s">
        <v>35</v>
      </c>
      <c r="AX1453" s="14" t="s">
        <v>73</v>
      </c>
      <c r="AY1453" s="254" t="s">
        <v>137</v>
      </c>
    </row>
    <row r="1454" s="14" customFormat="1">
      <c r="A1454" s="14"/>
      <c r="B1454" s="244"/>
      <c r="C1454" s="245"/>
      <c r="D1454" s="235" t="s">
        <v>147</v>
      </c>
      <c r="E1454" s="246" t="s">
        <v>19</v>
      </c>
      <c r="F1454" s="247" t="s">
        <v>942</v>
      </c>
      <c r="G1454" s="245"/>
      <c r="H1454" s="248">
        <v>0.28499999999999998</v>
      </c>
      <c r="I1454" s="249"/>
      <c r="J1454" s="245"/>
      <c r="K1454" s="245"/>
      <c r="L1454" s="250"/>
      <c r="M1454" s="251"/>
      <c r="N1454" s="252"/>
      <c r="O1454" s="252"/>
      <c r="P1454" s="252"/>
      <c r="Q1454" s="252"/>
      <c r="R1454" s="252"/>
      <c r="S1454" s="252"/>
      <c r="T1454" s="253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4" t="s">
        <v>147</v>
      </c>
      <c r="AU1454" s="254" t="s">
        <v>83</v>
      </c>
      <c r="AV1454" s="14" t="s">
        <v>83</v>
      </c>
      <c r="AW1454" s="14" t="s">
        <v>35</v>
      </c>
      <c r="AX1454" s="14" t="s">
        <v>73</v>
      </c>
      <c r="AY1454" s="254" t="s">
        <v>137</v>
      </c>
    </row>
    <row r="1455" s="14" customFormat="1">
      <c r="A1455" s="14"/>
      <c r="B1455" s="244"/>
      <c r="C1455" s="245"/>
      <c r="D1455" s="235" t="s">
        <v>147</v>
      </c>
      <c r="E1455" s="246" t="s">
        <v>19</v>
      </c>
      <c r="F1455" s="247" t="s">
        <v>943</v>
      </c>
      <c r="G1455" s="245"/>
      <c r="H1455" s="248">
        <v>0.42699999999999999</v>
      </c>
      <c r="I1455" s="249"/>
      <c r="J1455" s="245"/>
      <c r="K1455" s="245"/>
      <c r="L1455" s="250"/>
      <c r="M1455" s="251"/>
      <c r="N1455" s="252"/>
      <c r="O1455" s="252"/>
      <c r="P1455" s="252"/>
      <c r="Q1455" s="252"/>
      <c r="R1455" s="252"/>
      <c r="S1455" s="252"/>
      <c r="T1455" s="253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4" t="s">
        <v>147</v>
      </c>
      <c r="AU1455" s="254" t="s">
        <v>83</v>
      </c>
      <c r="AV1455" s="14" t="s">
        <v>83</v>
      </c>
      <c r="AW1455" s="14" t="s">
        <v>35</v>
      </c>
      <c r="AX1455" s="14" t="s">
        <v>73</v>
      </c>
      <c r="AY1455" s="254" t="s">
        <v>137</v>
      </c>
    </row>
    <row r="1456" s="13" customFormat="1">
      <c r="A1456" s="13"/>
      <c r="B1456" s="233"/>
      <c r="C1456" s="234"/>
      <c r="D1456" s="235" t="s">
        <v>147</v>
      </c>
      <c r="E1456" s="236" t="s">
        <v>19</v>
      </c>
      <c r="F1456" s="237" t="s">
        <v>194</v>
      </c>
      <c r="G1456" s="234"/>
      <c r="H1456" s="236" t="s">
        <v>19</v>
      </c>
      <c r="I1456" s="238"/>
      <c r="J1456" s="234"/>
      <c r="K1456" s="234"/>
      <c r="L1456" s="239"/>
      <c r="M1456" s="240"/>
      <c r="N1456" s="241"/>
      <c r="O1456" s="241"/>
      <c r="P1456" s="241"/>
      <c r="Q1456" s="241"/>
      <c r="R1456" s="241"/>
      <c r="S1456" s="241"/>
      <c r="T1456" s="242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3" t="s">
        <v>147</v>
      </c>
      <c r="AU1456" s="243" t="s">
        <v>83</v>
      </c>
      <c r="AV1456" s="13" t="s">
        <v>81</v>
      </c>
      <c r="AW1456" s="13" t="s">
        <v>35</v>
      </c>
      <c r="AX1456" s="13" t="s">
        <v>73</v>
      </c>
      <c r="AY1456" s="243" t="s">
        <v>137</v>
      </c>
    </row>
    <row r="1457" s="14" customFormat="1">
      <c r="A1457" s="14"/>
      <c r="B1457" s="244"/>
      <c r="C1457" s="245"/>
      <c r="D1457" s="235" t="s">
        <v>147</v>
      </c>
      <c r="E1457" s="246" t="s">
        <v>19</v>
      </c>
      <c r="F1457" s="247" t="s">
        <v>288</v>
      </c>
      <c r="G1457" s="245"/>
      <c r="H1457" s="248">
        <v>19.149999999999999</v>
      </c>
      <c r="I1457" s="249"/>
      <c r="J1457" s="245"/>
      <c r="K1457" s="245"/>
      <c r="L1457" s="250"/>
      <c r="M1457" s="251"/>
      <c r="N1457" s="252"/>
      <c r="O1457" s="252"/>
      <c r="P1457" s="252"/>
      <c r="Q1457" s="252"/>
      <c r="R1457" s="252"/>
      <c r="S1457" s="252"/>
      <c r="T1457" s="253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4" t="s">
        <v>147</v>
      </c>
      <c r="AU1457" s="254" t="s">
        <v>83</v>
      </c>
      <c r="AV1457" s="14" t="s">
        <v>83</v>
      </c>
      <c r="AW1457" s="14" t="s">
        <v>35</v>
      </c>
      <c r="AX1457" s="14" t="s">
        <v>73</v>
      </c>
      <c r="AY1457" s="254" t="s">
        <v>137</v>
      </c>
    </row>
    <row r="1458" s="16" customFormat="1">
      <c r="A1458" s="16"/>
      <c r="B1458" s="276"/>
      <c r="C1458" s="277"/>
      <c r="D1458" s="235" t="s">
        <v>147</v>
      </c>
      <c r="E1458" s="278" t="s">
        <v>19</v>
      </c>
      <c r="F1458" s="279" t="s">
        <v>324</v>
      </c>
      <c r="G1458" s="277"/>
      <c r="H1458" s="280">
        <v>30.997</v>
      </c>
      <c r="I1458" s="281"/>
      <c r="J1458" s="277"/>
      <c r="K1458" s="277"/>
      <c r="L1458" s="282"/>
      <c r="M1458" s="283"/>
      <c r="N1458" s="284"/>
      <c r="O1458" s="284"/>
      <c r="P1458" s="284"/>
      <c r="Q1458" s="284"/>
      <c r="R1458" s="284"/>
      <c r="S1458" s="284"/>
      <c r="T1458" s="285"/>
      <c r="U1458" s="16"/>
      <c r="V1458" s="16"/>
      <c r="W1458" s="16"/>
      <c r="X1458" s="16"/>
      <c r="Y1458" s="16"/>
      <c r="Z1458" s="16"/>
      <c r="AA1458" s="16"/>
      <c r="AB1458" s="16"/>
      <c r="AC1458" s="16"/>
      <c r="AD1458" s="16"/>
      <c r="AE1458" s="16"/>
      <c r="AT1458" s="286" t="s">
        <v>147</v>
      </c>
      <c r="AU1458" s="286" t="s">
        <v>83</v>
      </c>
      <c r="AV1458" s="16" t="s">
        <v>138</v>
      </c>
      <c r="AW1458" s="16" t="s">
        <v>35</v>
      </c>
      <c r="AX1458" s="16" t="s">
        <v>73</v>
      </c>
      <c r="AY1458" s="286" t="s">
        <v>137</v>
      </c>
    </row>
    <row r="1459" s="13" customFormat="1">
      <c r="A1459" s="13"/>
      <c r="B1459" s="233"/>
      <c r="C1459" s="234"/>
      <c r="D1459" s="235" t="s">
        <v>147</v>
      </c>
      <c r="E1459" s="236" t="s">
        <v>19</v>
      </c>
      <c r="F1459" s="237" t="s">
        <v>441</v>
      </c>
      <c r="G1459" s="234"/>
      <c r="H1459" s="236" t="s">
        <v>19</v>
      </c>
      <c r="I1459" s="238"/>
      <c r="J1459" s="234"/>
      <c r="K1459" s="234"/>
      <c r="L1459" s="239"/>
      <c r="M1459" s="240"/>
      <c r="N1459" s="241"/>
      <c r="O1459" s="241"/>
      <c r="P1459" s="241"/>
      <c r="Q1459" s="241"/>
      <c r="R1459" s="241"/>
      <c r="S1459" s="241"/>
      <c r="T1459" s="242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3" t="s">
        <v>147</v>
      </c>
      <c r="AU1459" s="243" t="s">
        <v>83</v>
      </c>
      <c r="AV1459" s="13" t="s">
        <v>81</v>
      </c>
      <c r="AW1459" s="13" t="s">
        <v>35</v>
      </c>
      <c r="AX1459" s="13" t="s">
        <v>73</v>
      </c>
      <c r="AY1459" s="243" t="s">
        <v>137</v>
      </c>
    </row>
    <row r="1460" s="13" customFormat="1">
      <c r="A1460" s="13"/>
      <c r="B1460" s="233"/>
      <c r="C1460" s="234"/>
      <c r="D1460" s="235" t="s">
        <v>147</v>
      </c>
      <c r="E1460" s="236" t="s">
        <v>19</v>
      </c>
      <c r="F1460" s="237" t="s">
        <v>172</v>
      </c>
      <c r="G1460" s="234"/>
      <c r="H1460" s="236" t="s">
        <v>19</v>
      </c>
      <c r="I1460" s="238"/>
      <c r="J1460" s="234"/>
      <c r="K1460" s="234"/>
      <c r="L1460" s="239"/>
      <c r="M1460" s="240"/>
      <c r="N1460" s="241"/>
      <c r="O1460" s="241"/>
      <c r="P1460" s="241"/>
      <c r="Q1460" s="241"/>
      <c r="R1460" s="241"/>
      <c r="S1460" s="241"/>
      <c r="T1460" s="242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3" t="s">
        <v>147</v>
      </c>
      <c r="AU1460" s="243" t="s">
        <v>83</v>
      </c>
      <c r="AV1460" s="13" t="s">
        <v>81</v>
      </c>
      <c r="AW1460" s="13" t="s">
        <v>35</v>
      </c>
      <c r="AX1460" s="13" t="s">
        <v>73</v>
      </c>
      <c r="AY1460" s="243" t="s">
        <v>137</v>
      </c>
    </row>
    <row r="1461" s="14" customFormat="1">
      <c r="A1461" s="14"/>
      <c r="B1461" s="244"/>
      <c r="C1461" s="245"/>
      <c r="D1461" s="235" t="s">
        <v>147</v>
      </c>
      <c r="E1461" s="246" t="s">
        <v>19</v>
      </c>
      <c r="F1461" s="247" t="s">
        <v>271</v>
      </c>
      <c r="G1461" s="245"/>
      <c r="H1461" s="248">
        <v>34.75</v>
      </c>
      <c r="I1461" s="249"/>
      <c r="J1461" s="245"/>
      <c r="K1461" s="245"/>
      <c r="L1461" s="250"/>
      <c r="M1461" s="251"/>
      <c r="N1461" s="252"/>
      <c r="O1461" s="252"/>
      <c r="P1461" s="252"/>
      <c r="Q1461" s="252"/>
      <c r="R1461" s="252"/>
      <c r="S1461" s="252"/>
      <c r="T1461" s="253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4" t="s">
        <v>147</v>
      </c>
      <c r="AU1461" s="254" t="s">
        <v>83</v>
      </c>
      <c r="AV1461" s="14" t="s">
        <v>83</v>
      </c>
      <c r="AW1461" s="14" t="s">
        <v>35</v>
      </c>
      <c r="AX1461" s="14" t="s">
        <v>73</v>
      </c>
      <c r="AY1461" s="254" t="s">
        <v>137</v>
      </c>
    </row>
    <row r="1462" s="13" customFormat="1">
      <c r="A1462" s="13"/>
      <c r="B1462" s="233"/>
      <c r="C1462" s="234"/>
      <c r="D1462" s="235" t="s">
        <v>147</v>
      </c>
      <c r="E1462" s="236" t="s">
        <v>19</v>
      </c>
      <c r="F1462" s="237" t="s">
        <v>272</v>
      </c>
      <c r="G1462" s="234"/>
      <c r="H1462" s="236" t="s">
        <v>19</v>
      </c>
      <c r="I1462" s="238"/>
      <c r="J1462" s="234"/>
      <c r="K1462" s="234"/>
      <c r="L1462" s="239"/>
      <c r="M1462" s="240"/>
      <c r="N1462" s="241"/>
      <c r="O1462" s="241"/>
      <c r="P1462" s="241"/>
      <c r="Q1462" s="241"/>
      <c r="R1462" s="241"/>
      <c r="S1462" s="241"/>
      <c r="T1462" s="242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3" t="s">
        <v>147</v>
      </c>
      <c r="AU1462" s="243" t="s">
        <v>83</v>
      </c>
      <c r="AV1462" s="13" t="s">
        <v>81</v>
      </c>
      <c r="AW1462" s="13" t="s">
        <v>35</v>
      </c>
      <c r="AX1462" s="13" t="s">
        <v>73</v>
      </c>
      <c r="AY1462" s="243" t="s">
        <v>137</v>
      </c>
    </row>
    <row r="1463" s="14" customFormat="1">
      <c r="A1463" s="14"/>
      <c r="B1463" s="244"/>
      <c r="C1463" s="245"/>
      <c r="D1463" s="235" t="s">
        <v>147</v>
      </c>
      <c r="E1463" s="246" t="s">
        <v>19</v>
      </c>
      <c r="F1463" s="247" t="s">
        <v>287</v>
      </c>
      <c r="G1463" s="245"/>
      <c r="H1463" s="248">
        <v>17.649999999999999</v>
      </c>
      <c r="I1463" s="249"/>
      <c r="J1463" s="245"/>
      <c r="K1463" s="245"/>
      <c r="L1463" s="250"/>
      <c r="M1463" s="251"/>
      <c r="N1463" s="252"/>
      <c r="O1463" s="252"/>
      <c r="P1463" s="252"/>
      <c r="Q1463" s="252"/>
      <c r="R1463" s="252"/>
      <c r="S1463" s="252"/>
      <c r="T1463" s="253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4" t="s">
        <v>147</v>
      </c>
      <c r="AU1463" s="254" t="s">
        <v>83</v>
      </c>
      <c r="AV1463" s="14" t="s">
        <v>83</v>
      </c>
      <c r="AW1463" s="14" t="s">
        <v>35</v>
      </c>
      <c r="AX1463" s="14" t="s">
        <v>73</v>
      </c>
      <c r="AY1463" s="254" t="s">
        <v>137</v>
      </c>
    </row>
    <row r="1464" s="16" customFormat="1">
      <c r="A1464" s="16"/>
      <c r="B1464" s="276"/>
      <c r="C1464" s="277"/>
      <c r="D1464" s="235" t="s">
        <v>147</v>
      </c>
      <c r="E1464" s="278" t="s">
        <v>19</v>
      </c>
      <c r="F1464" s="279" t="s">
        <v>324</v>
      </c>
      <c r="G1464" s="277"/>
      <c r="H1464" s="280">
        <v>52.399999999999999</v>
      </c>
      <c r="I1464" s="281"/>
      <c r="J1464" s="277"/>
      <c r="K1464" s="277"/>
      <c r="L1464" s="282"/>
      <c r="M1464" s="283"/>
      <c r="N1464" s="284"/>
      <c r="O1464" s="284"/>
      <c r="P1464" s="284"/>
      <c r="Q1464" s="284"/>
      <c r="R1464" s="284"/>
      <c r="S1464" s="284"/>
      <c r="T1464" s="285"/>
      <c r="U1464" s="16"/>
      <c r="V1464" s="16"/>
      <c r="W1464" s="16"/>
      <c r="X1464" s="16"/>
      <c r="Y1464" s="16"/>
      <c r="Z1464" s="16"/>
      <c r="AA1464" s="16"/>
      <c r="AB1464" s="16"/>
      <c r="AC1464" s="16"/>
      <c r="AD1464" s="16"/>
      <c r="AE1464" s="16"/>
      <c r="AT1464" s="286" t="s">
        <v>147</v>
      </c>
      <c r="AU1464" s="286" t="s">
        <v>83</v>
      </c>
      <c r="AV1464" s="16" t="s">
        <v>138</v>
      </c>
      <c r="AW1464" s="16" t="s">
        <v>35</v>
      </c>
      <c r="AX1464" s="16" t="s">
        <v>73</v>
      </c>
      <c r="AY1464" s="286" t="s">
        <v>137</v>
      </c>
    </row>
    <row r="1465" s="15" customFormat="1">
      <c r="A1465" s="15"/>
      <c r="B1465" s="265"/>
      <c r="C1465" s="266"/>
      <c r="D1465" s="235" t="s">
        <v>147</v>
      </c>
      <c r="E1465" s="267" t="s">
        <v>19</v>
      </c>
      <c r="F1465" s="268" t="s">
        <v>201</v>
      </c>
      <c r="G1465" s="266"/>
      <c r="H1465" s="269">
        <v>83.396999999999991</v>
      </c>
      <c r="I1465" s="270"/>
      <c r="J1465" s="266"/>
      <c r="K1465" s="266"/>
      <c r="L1465" s="271"/>
      <c r="M1465" s="272"/>
      <c r="N1465" s="273"/>
      <c r="O1465" s="273"/>
      <c r="P1465" s="273"/>
      <c r="Q1465" s="273"/>
      <c r="R1465" s="273"/>
      <c r="S1465" s="273"/>
      <c r="T1465" s="274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75" t="s">
        <v>147</v>
      </c>
      <c r="AU1465" s="275" t="s">
        <v>83</v>
      </c>
      <c r="AV1465" s="15" t="s">
        <v>145</v>
      </c>
      <c r="AW1465" s="15" t="s">
        <v>35</v>
      </c>
      <c r="AX1465" s="15" t="s">
        <v>81</v>
      </c>
      <c r="AY1465" s="275" t="s">
        <v>137</v>
      </c>
    </row>
    <row r="1466" s="2" customFormat="1" ht="33" customHeight="1">
      <c r="A1466" s="40"/>
      <c r="B1466" s="41"/>
      <c r="C1466" s="220" t="s">
        <v>1533</v>
      </c>
      <c r="D1466" s="220" t="s">
        <v>140</v>
      </c>
      <c r="E1466" s="221" t="s">
        <v>1534</v>
      </c>
      <c r="F1466" s="222" t="s">
        <v>1535</v>
      </c>
      <c r="G1466" s="223" t="s">
        <v>143</v>
      </c>
      <c r="H1466" s="224">
        <v>83.397000000000006</v>
      </c>
      <c r="I1466" s="225"/>
      <c r="J1466" s="226">
        <f>ROUND(I1466*H1466,2)</f>
        <v>0</v>
      </c>
      <c r="K1466" s="222" t="s">
        <v>390</v>
      </c>
      <c r="L1466" s="46"/>
      <c r="M1466" s="227" t="s">
        <v>19</v>
      </c>
      <c r="N1466" s="228" t="s">
        <v>44</v>
      </c>
      <c r="O1466" s="86"/>
      <c r="P1466" s="229">
        <f>O1466*H1466</f>
        <v>0</v>
      </c>
      <c r="Q1466" s="229">
        <v>0</v>
      </c>
      <c r="R1466" s="229">
        <f>Q1466*H1466</f>
        <v>0</v>
      </c>
      <c r="S1466" s="229">
        <v>0</v>
      </c>
      <c r="T1466" s="230">
        <f>S1466*H1466</f>
        <v>0</v>
      </c>
      <c r="U1466" s="40"/>
      <c r="V1466" s="40"/>
      <c r="W1466" s="40"/>
      <c r="X1466" s="40"/>
      <c r="Y1466" s="40"/>
      <c r="Z1466" s="40"/>
      <c r="AA1466" s="40"/>
      <c r="AB1466" s="40"/>
      <c r="AC1466" s="40"/>
      <c r="AD1466" s="40"/>
      <c r="AE1466" s="40"/>
      <c r="AR1466" s="231" t="s">
        <v>239</v>
      </c>
      <c r="AT1466" s="231" t="s">
        <v>140</v>
      </c>
      <c r="AU1466" s="231" t="s">
        <v>83</v>
      </c>
      <c r="AY1466" s="19" t="s">
        <v>137</v>
      </c>
      <c r="BE1466" s="232">
        <f>IF(N1466="základní",J1466,0)</f>
        <v>0</v>
      </c>
      <c r="BF1466" s="232">
        <f>IF(N1466="snížená",J1466,0)</f>
        <v>0</v>
      </c>
      <c r="BG1466" s="232">
        <f>IF(N1466="zákl. přenesená",J1466,0)</f>
        <v>0</v>
      </c>
      <c r="BH1466" s="232">
        <f>IF(N1466="sníž. přenesená",J1466,0)</f>
        <v>0</v>
      </c>
      <c r="BI1466" s="232">
        <f>IF(N1466="nulová",J1466,0)</f>
        <v>0</v>
      </c>
      <c r="BJ1466" s="19" t="s">
        <v>81</v>
      </c>
      <c r="BK1466" s="232">
        <f>ROUND(I1466*H1466,2)</f>
        <v>0</v>
      </c>
      <c r="BL1466" s="19" t="s">
        <v>239</v>
      </c>
      <c r="BM1466" s="231" t="s">
        <v>1536</v>
      </c>
    </row>
    <row r="1467" s="13" customFormat="1">
      <c r="A1467" s="13"/>
      <c r="B1467" s="233"/>
      <c r="C1467" s="234"/>
      <c r="D1467" s="235" t="s">
        <v>147</v>
      </c>
      <c r="E1467" s="236" t="s">
        <v>19</v>
      </c>
      <c r="F1467" s="237" t="s">
        <v>431</v>
      </c>
      <c r="G1467" s="234"/>
      <c r="H1467" s="236" t="s">
        <v>19</v>
      </c>
      <c r="I1467" s="238"/>
      <c r="J1467" s="234"/>
      <c r="K1467" s="234"/>
      <c r="L1467" s="239"/>
      <c r="M1467" s="240"/>
      <c r="N1467" s="241"/>
      <c r="O1467" s="241"/>
      <c r="P1467" s="241"/>
      <c r="Q1467" s="241"/>
      <c r="R1467" s="241"/>
      <c r="S1467" s="241"/>
      <c r="T1467" s="242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3" t="s">
        <v>147</v>
      </c>
      <c r="AU1467" s="243" t="s">
        <v>83</v>
      </c>
      <c r="AV1467" s="13" t="s">
        <v>81</v>
      </c>
      <c r="AW1467" s="13" t="s">
        <v>35</v>
      </c>
      <c r="AX1467" s="13" t="s">
        <v>73</v>
      </c>
      <c r="AY1467" s="243" t="s">
        <v>137</v>
      </c>
    </row>
    <row r="1468" s="13" customFormat="1">
      <c r="A1468" s="13"/>
      <c r="B1468" s="233"/>
      <c r="C1468" s="234"/>
      <c r="D1468" s="235" t="s">
        <v>147</v>
      </c>
      <c r="E1468" s="236" t="s">
        <v>19</v>
      </c>
      <c r="F1468" s="237" t="s">
        <v>198</v>
      </c>
      <c r="G1468" s="234"/>
      <c r="H1468" s="236" t="s">
        <v>19</v>
      </c>
      <c r="I1468" s="238"/>
      <c r="J1468" s="234"/>
      <c r="K1468" s="234"/>
      <c r="L1468" s="239"/>
      <c r="M1468" s="240"/>
      <c r="N1468" s="241"/>
      <c r="O1468" s="241"/>
      <c r="P1468" s="241"/>
      <c r="Q1468" s="241"/>
      <c r="R1468" s="241"/>
      <c r="S1468" s="241"/>
      <c r="T1468" s="242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3" t="s">
        <v>147</v>
      </c>
      <c r="AU1468" s="243" t="s">
        <v>83</v>
      </c>
      <c r="AV1468" s="13" t="s">
        <v>81</v>
      </c>
      <c r="AW1468" s="13" t="s">
        <v>35</v>
      </c>
      <c r="AX1468" s="13" t="s">
        <v>73</v>
      </c>
      <c r="AY1468" s="243" t="s">
        <v>137</v>
      </c>
    </row>
    <row r="1469" s="14" customFormat="1">
      <c r="A1469" s="14"/>
      <c r="B1469" s="244"/>
      <c r="C1469" s="245"/>
      <c r="D1469" s="235" t="s">
        <v>147</v>
      </c>
      <c r="E1469" s="246" t="s">
        <v>19</v>
      </c>
      <c r="F1469" s="247" t="s">
        <v>941</v>
      </c>
      <c r="G1469" s="245"/>
      <c r="H1469" s="248">
        <v>11.135</v>
      </c>
      <c r="I1469" s="249"/>
      <c r="J1469" s="245"/>
      <c r="K1469" s="245"/>
      <c r="L1469" s="250"/>
      <c r="M1469" s="251"/>
      <c r="N1469" s="252"/>
      <c r="O1469" s="252"/>
      <c r="P1469" s="252"/>
      <c r="Q1469" s="252"/>
      <c r="R1469" s="252"/>
      <c r="S1469" s="252"/>
      <c r="T1469" s="253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4" t="s">
        <v>147</v>
      </c>
      <c r="AU1469" s="254" t="s">
        <v>83</v>
      </c>
      <c r="AV1469" s="14" t="s">
        <v>83</v>
      </c>
      <c r="AW1469" s="14" t="s">
        <v>35</v>
      </c>
      <c r="AX1469" s="14" t="s">
        <v>73</v>
      </c>
      <c r="AY1469" s="254" t="s">
        <v>137</v>
      </c>
    </row>
    <row r="1470" s="14" customFormat="1">
      <c r="A1470" s="14"/>
      <c r="B1470" s="244"/>
      <c r="C1470" s="245"/>
      <c r="D1470" s="235" t="s">
        <v>147</v>
      </c>
      <c r="E1470" s="246" t="s">
        <v>19</v>
      </c>
      <c r="F1470" s="247" t="s">
        <v>942</v>
      </c>
      <c r="G1470" s="245"/>
      <c r="H1470" s="248">
        <v>0.28499999999999998</v>
      </c>
      <c r="I1470" s="249"/>
      <c r="J1470" s="245"/>
      <c r="K1470" s="245"/>
      <c r="L1470" s="250"/>
      <c r="M1470" s="251"/>
      <c r="N1470" s="252"/>
      <c r="O1470" s="252"/>
      <c r="P1470" s="252"/>
      <c r="Q1470" s="252"/>
      <c r="R1470" s="252"/>
      <c r="S1470" s="252"/>
      <c r="T1470" s="253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4" t="s">
        <v>147</v>
      </c>
      <c r="AU1470" s="254" t="s">
        <v>83</v>
      </c>
      <c r="AV1470" s="14" t="s">
        <v>83</v>
      </c>
      <c r="AW1470" s="14" t="s">
        <v>35</v>
      </c>
      <c r="AX1470" s="14" t="s">
        <v>73</v>
      </c>
      <c r="AY1470" s="254" t="s">
        <v>137</v>
      </c>
    </row>
    <row r="1471" s="14" customFormat="1">
      <c r="A1471" s="14"/>
      <c r="B1471" s="244"/>
      <c r="C1471" s="245"/>
      <c r="D1471" s="235" t="s">
        <v>147</v>
      </c>
      <c r="E1471" s="246" t="s">
        <v>19</v>
      </c>
      <c r="F1471" s="247" t="s">
        <v>943</v>
      </c>
      <c r="G1471" s="245"/>
      <c r="H1471" s="248">
        <v>0.42699999999999999</v>
      </c>
      <c r="I1471" s="249"/>
      <c r="J1471" s="245"/>
      <c r="K1471" s="245"/>
      <c r="L1471" s="250"/>
      <c r="M1471" s="251"/>
      <c r="N1471" s="252"/>
      <c r="O1471" s="252"/>
      <c r="P1471" s="252"/>
      <c r="Q1471" s="252"/>
      <c r="R1471" s="252"/>
      <c r="S1471" s="252"/>
      <c r="T1471" s="253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4" t="s">
        <v>147</v>
      </c>
      <c r="AU1471" s="254" t="s">
        <v>83</v>
      </c>
      <c r="AV1471" s="14" t="s">
        <v>83</v>
      </c>
      <c r="AW1471" s="14" t="s">
        <v>35</v>
      </c>
      <c r="AX1471" s="14" t="s">
        <v>73</v>
      </c>
      <c r="AY1471" s="254" t="s">
        <v>137</v>
      </c>
    </row>
    <row r="1472" s="13" customFormat="1">
      <c r="A1472" s="13"/>
      <c r="B1472" s="233"/>
      <c r="C1472" s="234"/>
      <c r="D1472" s="235" t="s">
        <v>147</v>
      </c>
      <c r="E1472" s="236" t="s">
        <v>19</v>
      </c>
      <c r="F1472" s="237" t="s">
        <v>194</v>
      </c>
      <c r="G1472" s="234"/>
      <c r="H1472" s="236" t="s">
        <v>19</v>
      </c>
      <c r="I1472" s="238"/>
      <c r="J1472" s="234"/>
      <c r="K1472" s="234"/>
      <c r="L1472" s="239"/>
      <c r="M1472" s="240"/>
      <c r="N1472" s="241"/>
      <c r="O1472" s="241"/>
      <c r="P1472" s="241"/>
      <c r="Q1472" s="241"/>
      <c r="R1472" s="241"/>
      <c r="S1472" s="241"/>
      <c r="T1472" s="242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3" t="s">
        <v>147</v>
      </c>
      <c r="AU1472" s="243" t="s">
        <v>83</v>
      </c>
      <c r="AV1472" s="13" t="s">
        <v>81</v>
      </c>
      <c r="AW1472" s="13" t="s">
        <v>35</v>
      </c>
      <c r="AX1472" s="13" t="s">
        <v>73</v>
      </c>
      <c r="AY1472" s="243" t="s">
        <v>137</v>
      </c>
    </row>
    <row r="1473" s="14" customFormat="1">
      <c r="A1473" s="14"/>
      <c r="B1473" s="244"/>
      <c r="C1473" s="245"/>
      <c r="D1473" s="235" t="s">
        <v>147</v>
      </c>
      <c r="E1473" s="246" t="s">
        <v>19</v>
      </c>
      <c r="F1473" s="247" t="s">
        <v>288</v>
      </c>
      <c r="G1473" s="245"/>
      <c r="H1473" s="248">
        <v>19.149999999999999</v>
      </c>
      <c r="I1473" s="249"/>
      <c r="J1473" s="245"/>
      <c r="K1473" s="245"/>
      <c r="L1473" s="250"/>
      <c r="M1473" s="251"/>
      <c r="N1473" s="252"/>
      <c r="O1473" s="252"/>
      <c r="P1473" s="252"/>
      <c r="Q1473" s="252"/>
      <c r="R1473" s="252"/>
      <c r="S1473" s="252"/>
      <c r="T1473" s="253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4" t="s">
        <v>147</v>
      </c>
      <c r="AU1473" s="254" t="s">
        <v>83</v>
      </c>
      <c r="AV1473" s="14" t="s">
        <v>83</v>
      </c>
      <c r="AW1473" s="14" t="s">
        <v>35</v>
      </c>
      <c r="AX1473" s="14" t="s">
        <v>73</v>
      </c>
      <c r="AY1473" s="254" t="s">
        <v>137</v>
      </c>
    </row>
    <row r="1474" s="16" customFormat="1">
      <c r="A1474" s="16"/>
      <c r="B1474" s="276"/>
      <c r="C1474" s="277"/>
      <c r="D1474" s="235" t="s">
        <v>147</v>
      </c>
      <c r="E1474" s="278" t="s">
        <v>19</v>
      </c>
      <c r="F1474" s="279" t="s">
        <v>324</v>
      </c>
      <c r="G1474" s="277"/>
      <c r="H1474" s="280">
        <v>30.997</v>
      </c>
      <c r="I1474" s="281"/>
      <c r="J1474" s="277"/>
      <c r="K1474" s="277"/>
      <c r="L1474" s="282"/>
      <c r="M1474" s="283"/>
      <c r="N1474" s="284"/>
      <c r="O1474" s="284"/>
      <c r="P1474" s="284"/>
      <c r="Q1474" s="284"/>
      <c r="R1474" s="284"/>
      <c r="S1474" s="284"/>
      <c r="T1474" s="285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86" t="s">
        <v>147</v>
      </c>
      <c r="AU1474" s="286" t="s">
        <v>83</v>
      </c>
      <c r="AV1474" s="16" t="s">
        <v>138</v>
      </c>
      <c r="AW1474" s="16" t="s">
        <v>35</v>
      </c>
      <c r="AX1474" s="16" t="s">
        <v>73</v>
      </c>
      <c r="AY1474" s="286" t="s">
        <v>137</v>
      </c>
    </row>
    <row r="1475" s="13" customFormat="1">
      <c r="A1475" s="13"/>
      <c r="B1475" s="233"/>
      <c r="C1475" s="234"/>
      <c r="D1475" s="235" t="s">
        <v>147</v>
      </c>
      <c r="E1475" s="236" t="s">
        <v>19</v>
      </c>
      <c r="F1475" s="237" t="s">
        <v>441</v>
      </c>
      <c r="G1475" s="234"/>
      <c r="H1475" s="236" t="s">
        <v>19</v>
      </c>
      <c r="I1475" s="238"/>
      <c r="J1475" s="234"/>
      <c r="K1475" s="234"/>
      <c r="L1475" s="239"/>
      <c r="M1475" s="240"/>
      <c r="N1475" s="241"/>
      <c r="O1475" s="241"/>
      <c r="P1475" s="241"/>
      <c r="Q1475" s="241"/>
      <c r="R1475" s="241"/>
      <c r="S1475" s="241"/>
      <c r="T1475" s="242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3" t="s">
        <v>147</v>
      </c>
      <c r="AU1475" s="243" t="s">
        <v>83</v>
      </c>
      <c r="AV1475" s="13" t="s">
        <v>81</v>
      </c>
      <c r="AW1475" s="13" t="s">
        <v>35</v>
      </c>
      <c r="AX1475" s="13" t="s">
        <v>73</v>
      </c>
      <c r="AY1475" s="243" t="s">
        <v>137</v>
      </c>
    </row>
    <row r="1476" s="13" customFormat="1">
      <c r="A1476" s="13"/>
      <c r="B1476" s="233"/>
      <c r="C1476" s="234"/>
      <c r="D1476" s="235" t="s">
        <v>147</v>
      </c>
      <c r="E1476" s="236" t="s">
        <v>19</v>
      </c>
      <c r="F1476" s="237" t="s">
        <v>172</v>
      </c>
      <c r="G1476" s="234"/>
      <c r="H1476" s="236" t="s">
        <v>19</v>
      </c>
      <c r="I1476" s="238"/>
      <c r="J1476" s="234"/>
      <c r="K1476" s="234"/>
      <c r="L1476" s="239"/>
      <c r="M1476" s="240"/>
      <c r="N1476" s="241"/>
      <c r="O1476" s="241"/>
      <c r="P1476" s="241"/>
      <c r="Q1476" s="241"/>
      <c r="R1476" s="241"/>
      <c r="S1476" s="241"/>
      <c r="T1476" s="242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3" t="s">
        <v>147</v>
      </c>
      <c r="AU1476" s="243" t="s">
        <v>83</v>
      </c>
      <c r="AV1476" s="13" t="s">
        <v>81</v>
      </c>
      <c r="AW1476" s="13" t="s">
        <v>35</v>
      </c>
      <c r="AX1476" s="13" t="s">
        <v>73</v>
      </c>
      <c r="AY1476" s="243" t="s">
        <v>137</v>
      </c>
    </row>
    <row r="1477" s="14" customFormat="1">
      <c r="A1477" s="14"/>
      <c r="B1477" s="244"/>
      <c r="C1477" s="245"/>
      <c r="D1477" s="235" t="s">
        <v>147</v>
      </c>
      <c r="E1477" s="246" t="s">
        <v>19</v>
      </c>
      <c r="F1477" s="247" t="s">
        <v>271</v>
      </c>
      <c r="G1477" s="245"/>
      <c r="H1477" s="248">
        <v>34.75</v>
      </c>
      <c r="I1477" s="249"/>
      <c r="J1477" s="245"/>
      <c r="K1477" s="245"/>
      <c r="L1477" s="250"/>
      <c r="M1477" s="251"/>
      <c r="N1477" s="252"/>
      <c r="O1477" s="252"/>
      <c r="P1477" s="252"/>
      <c r="Q1477" s="252"/>
      <c r="R1477" s="252"/>
      <c r="S1477" s="252"/>
      <c r="T1477" s="253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4" t="s">
        <v>147</v>
      </c>
      <c r="AU1477" s="254" t="s">
        <v>83</v>
      </c>
      <c r="AV1477" s="14" t="s">
        <v>83</v>
      </c>
      <c r="AW1477" s="14" t="s">
        <v>35</v>
      </c>
      <c r="AX1477" s="14" t="s">
        <v>73</v>
      </c>
      <c r="AY1477" s="254" t="s">
        <v>137</v>
      </c>
    </row>
    <row r="1478" s="13" customFormat="1">
      <c r="A1478" s="13"/>
      <c r="B1478" s="233"/>
      <c r="C1478" s="234"/>
      <c r="D1478" s="235" t="s">
        <v>147</v>
      </c>
      <c r="E1478" s="236" t="s">
        <v>19</v>
      </c>
      <c r="F1478" s="237" t="s">
        <v>272</v>
      </c>
      <c r="G1478" s="234"/>
      <c r="H1478" s="236" t="s">
        <v>19</v>
      </c>
      <c r="I1478" s="238"/>
      <c r="J1478" s="234"/>
      <c r="K1478" s="234"/>
      <c r="L1478" s="239"/>
      <c r="M1478" s="240"/>
      <c r="N1478" s="241"/>
      <c r="O1478" s="241"/>
      <c r="P1478" s="241"/>
      <c r="Q1478" s="241"/>
      <c r="R1478" s="241"/>
      <c r="S1478" s="241"/>
      <c r="T1478" s="242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3" t="s">
        <v>147</v>
      </c>
      <c r="AU1478" s="243" t="s">
        <v>83</v>
      </c>
      <c r="AV1478" s="13" t="s">
        <v>81</v>
      </c>
      <c r="AW1478" s="13" t="s">
        <v>35</v>
      </c>
      <c r="AX1478" s="13" t="s">
        <v>73</v>
      </c>
      <c r="AY1478" s="243" t="s">
        <v>137</v>
      </c>
    </row>
    <row r="1479" s="14" customFormat="1">
      <c r="A1479" s="14"/>
      <c r="B1479" s="244"/>
      <c r="C1479" s="245"/>
      <c r="D1479" s="235" t="s">
        <v>147</v>
      </c>
      <c r="E1479" s="246" t="s">
        <v>19</v>
      </c>
      <c r="F1479" s="247" t="s">
        <v>287</v>
      </c>
      <c r="G1479" s="245"/>
      <c r="H1479" s="248">
        <v>17.649999999999999</v>
      </c>
      <c r="I1479" s="249"/>
      <c r="J1479" s="245"/>
      <c r="K1479" s="245"/>
      <c r="L1479" s="250"/>
      <c r="M1479" s="251"/>
      <c r="N1479" s="252"/>
      <c r="O1479" s="252"/>
      <c r="P1479" s="252"/>
      <c r="Q1479" s="252"/>
      <c r="R1479" s="252"/>
      <c r="S1479" s="252"/>
      <c r="T1479" s="253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4" t="s">
        <v>147</v>
      </c>
      <c r="AU1479" s="254" t="s">
        <v>83</v>
      </c>
      <c r="AV1479" s="14" t="s">
        <v>83</v>
      </c>
      <c r="AW1479" s="14" t="s">
        <v>35</v>
      </c>
      <c r="AX1479" s="14" t="s">
        <v>73</v>
      </c>
      <c r="AY1479" s="254" t="s">
        <v>137</v>
      </c>
    </row>
    <row r="1480" s="16" customFormat="1">
      <c r="A1480" s="16"/>
      <c r="B1480" s="276"/>
      <c r="C1480" s="277"/>
      <c r="D1480" s="235" t="s">
        <v>147</v>
      </c>
      <c r="E1480" s="278" t="s">
        <v>19</v>
      </c>
      <c r="F1480" s="279" t="s">
        <v>324</v>
      </c>
      <c r="G1480" s="277"/>
      <c r="H1480" s="280">
        <v>52.399999999999999</v>
      </c>
      <c r="I1480" s="281"/>
      <c r="J1480" s="277"/>
      <c r="K1480" s="277"/>
      <c r="L1480" s="282"/>
      <c r="M1480" s="283"/>
      <c r="N1480" s="284"/>
      <c r="O1480" s="284"/>
      <c r="P1480" s="284"/>
      <c r="Q1480" s="284"/>
      <c r="R1480" s="284"/>
      <c r="S1480" s="284"/>
      <c r="T1480" s="285"/>
      <c r="U1480" s="16"/>
      <c r="V1480" s="16"/>
      <c r="W1480" s="16"/>
      <c r="X1480" s="16"/>
      <c r="Y1480" s="16"/>
      <c r="Z1480" s="16"/>
      <c r="AA1480" s="16"/>
      <c r="AB1480" s="16"/>
      <c r="AC1480" s="16"/>
      <c r="AD1480" s="16"/>
      <c r="AE1480" s="16"/>
      <c r="AT1480" s="286" t="s">
        <v>147</v>
      </c>
      <c r="AU1480" s="286" t="s">
        <v>83</v>
      </c>
      <c r="AV1480" s="16" t="s">
        <v>138</v>
      </c>
      <c r="AW1480" s="16" t="s">
        <v>35</v>
      </c>
      <c r="AX1480" s="16" t="s">
        <v>73</v>
      </c>
      <c r="AY1480" s="286" t="s">
        <v>137</v>
      </c>
    </row>
    <row r="1481" s="15" customFormat="1">
      <c r="A1481" s="15"/>
      <c r="B1481" s="265"/>
      <c r="C1481" s="266"/>
      <c r="D1481" s="235" t="s">
        <v>147</v>
      </c>
      <c r="E1481" s="267" t="s">
        <v>19</v>
      </c>
      <c r="F1481" s="268" t="s">
        <v>201</v>
      </c>
      <c r="G1481" s="266"/>
      <c r="H1481" s="269">
        <v>83.396999999999991</v>
      </c>
      <c r="I1481" s="270"/>
      <c r="J1481" s="266"/>
      <c r="K1481" s="266"/>
      <c r="L1481" s="271"/>
      <c r="M1481" s="272"/>
      <c r="N1481" s="273"/>
      <c r="O1481" s="273"/>
      <c r="P1481" s="273"/>
      <c r="Q1481" s="273"/>
      <c r="R1481" s="273"/>
      <c r="S1481" s="273"/>
      <c r="T1481" s="274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75" t="s">
        <v>147</v>
      </c>
      <c r="AU1481" s="275" t="s">
        <v>83</v>
      </c>
      <c r="AV1481" s="15" t="s">
        <v>145</v>
      </c>
      <c r="AW1481" s="15" t="s">
        <v>35</v>
      </c>
      <c r="AX1481" s="15" t="s">
        <v>81</v>
      </c>
      <c r="AY1481" s="275" t="s">
        <v>137</v>
      </c>
    </row>
    <row r="1482" s="2" customFormat="1" ht="16.5" customHeight="1">
      <c r="A1482" s="40"/>
      <c r="B1482" s="41"/>
      <c r="C1482" s="220" t="s">
        <v>1537</v>
      </c>
      <c r="D1482" s="220" t="s">
        <v>140</v>
      </c>
      <c r="E1482" s="221" t="s">
        <v>1538</v>
      </c>
      <c r="F1482" s="222" t="s">
        <v>1539</v>
      </c>
      <c r="G1482" s="223" t="s">
        <v>143</v>
      </c>
      <c r="H1482" s="224">
        <v>83.397000000000006</v>
      </c>
      <c r="I1482" s="225"/>
      <c r="J1482" s="226">
        <f>ROUND(I1482*H1482,2)</f>
        <v>0</v>
      </c>
      <c r="K1482" s="222" t="s">
        <v>390</v>
      </c>
      <c r="L1482" s="46"/>
      <c r="M1482" s="227" t="s">
        <v>19</v>
      </c>
      <c r="N1482" s="228" t="s">
        <v>44</v>
      </c>
      <c r="O1482" s="86"/>
      <c r="P1482" s="229">
        <f>O1482*H1482</f>
        <v>0</v>
      </c>
      <c r="Q1482" s="229">
        <v>0</v>
      </c>
      <c r="R1482" s="229">
        <f>Q1482*H1482</f>
        <v>0</v>
      </c>
      <c r="S1482" s="229">
        <v>0</v>
      </c>
      <c r="T1482" s="230">
        <f>S1482*H1482</f>
        <v>0</v>
      </c>
      <c r="U1482" s="40"/>
      <c r="V1482" s="40"/>
      <c r="W1482" s="40"/>
      <c r="X1482" s="40"/>
      <c r="Y1482" s="40"/>
      <c r="Z1482" s="40"/>
      <c r="AA1482" s="40"/>
      <c r="AB1482" s="40"/>
      <c r="AC1482" s="40"/>
      <c r="AD1482" s="40"/>
      <c r="AE1482" s="40"/>
      <c r="AR1482" s="231" t="s">
        <v>239</v>
      </c>
      <c r="AT1482" s="231" t="s">
        <v>140</v>
      </c>
      <c r="AU1482" s="231" t="s">
        <v>83</v>
      </c>
      <c r="AY1482" s="19" t="s">
        <v>137</v>
      </c>
      <c r="BE1482" s="232">
        <f>IF(N1482="základní",J1482,0)</f>
        <v>0</v>
      </c>
      <c r="BF1482" s="232">
        <f>IF(N1482="snížená",J1482,0)</f>
        <v>0</v>
      </c>
      <c r="BG1482" s="232">
        <f>IF(N1482="zákl. přenesená",J1482,0)</f>
        <v>0</v>
      </c>
      <c r="BH1482" s="232">
        <f>IF(N1482="sníž. přenesená",J1482,0)</f>
        <v>0</v>
      </c>
      <c r="BI1482" s="232">
        <f>IF(N1482="nulová",J1482,0)</f>
        <v>0</v>
      </c>
      <c r="BJ1482" s="19" t="s">
        <v>81</v>
      </c>
      <c r="BK1482" s="232">
        <f>ROUND(I1482*H1482,2)</f>
        <v>0</v>
      </c>
      <c r="BL1482" s="19" t="s">
        <v>239</v>
      </c>
      <c r="BM1482" s="231" t="s">
        <v>1540</v>
      </c>
    </row>
    <row r="1483" s="13" customFormat="1">
      <c r="A1483" s="13"/>
      <c r="B1483" s="233"/>
      <c r="C1483" s="234"/>
      <c r="D1483" s="235" t="s">
        <v>147</v>
      </c>
      <c r="E1483" s="236" t="s">
        <v>19</v>
      </c>
      <c r="F1483" s="237" t="s">
        <v>431</v>
      </c>
      <c r="G1483" s="234"/>
      <c r="H1483" s="236" t="s">
        <v>19</v>
      </c>
      <c r="I1483" s="238"/>
      <c r="J1483" s="234"/>
      <c r="K1483" s="234"/>
      <c r="L1483" s="239"/>
      <c r="M1483" s="240"/>
      <c r="N1483" s="241"/>
      <c r="O1483" s="241"/>
      <c r="P1483" s="241"/>
      <c r="Q1483" s="241"/>
      <c r="R1483" s="241"/>
      <c r="S1483" s="241"/>
      <c r="T1483" s="242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3" t="s">
        <v>147</v>
      </c>
      <c r="AU1483" s="243" t="s">
        <v>83</v>
      </c>
      <c r="AV1483" s="13" t="s">
        <v>81</v>
      </c>
      <c r="AW1483" s="13" t="s">
        <v>35</v>
      </c>
      <c r="AX1483" s="13" t="s">
        <v>73</v>
      </c>
      <c r="AY1483" s="243" t="s">
        <v>137</v>
      </c>
    </row>
    <row r="1484" s="13" customFormat="1">
      <c r="A1484" s="13"/>
      <c r="B1484" s="233"/>
      <c r="C1484" s="234"/>
      <c r="D1484" s="235" t="s">
        <v>147</v>
      </c>
      <c r="E1484" s="236" t="s">
        <v>19</v>
      </c>
      <c r="F1484" s="237" t="s">
        <v>198</v>
      </c>
      <c r="G1484" s="234"/>
      <c r="H1484" s="236" t="s">
        <v>19</v>
      </c>
      <c r="I1484" s="238"/>
      <c r="J1484" s="234"/>
      <c r="K1484" s="234"/>
      <c r="L1484" s="239"/>
      <c r="M1484" s="240"/>
      <c r="N1484" s="241"/>
      <c r="O1484" s="241"/>
      <c r="P1484" s="241"/>
      <c r="Q1484" s="241"/>
      <c r="R1484" s="241"/>
      <c r="S1484" s="241"/>
      <c r="T1484" s="242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3" t="s">
        <v>147</v>
      </c>
      <c r="AU1484" s="243" t="s">
        <v>83</v>
      </c>
      <c r="AV1484" s="13" t="s">
        <v>81</v>
      </c>
      <c r="AW1484" s="13" t="s">
        <v>35</v>
      </c>
      <c r="AX1484" s="13" t="s">
        <v>73</v>
      </c>
      <c r="AY1484" s="243" t="s">
        <v>137</v>
      </c>
    </row>
    <row r="1485" s="14" customFormat="1">
      <c r="A1485" s="14"/>
      <c r="B1485" s="244"/>
      <c r="C1485" s="245"/>
      <c r="D1485" s="235" t="s">
        <v>147</v>
      </c>
      <c r="E1485" s="246" t="s">
        <v>19</v>
      </c>
      <c r="F1485" s="247" t="s">
        <v>941</v>
      </c>
      <c r="G1485" s="245"/>
      <c r="H1485" s="248">
        <v>11.135</v>
      </c>
      <c r="I1485" s="249"/>
      <c r="J1485" s="245"/>
      <c r="K1485" s="245"/>
      <c r="L1485" s="250"/>
      <c r="M1485" s="251"/>
      <c r="N1485" s="252"/>
      <c r="O1485" s="252"/>
      <c r="P1485" s="252"/>
      <c r="Q1485" s="252"/>
      <c r="R1485" s="252"/>
      <c r="S1485" s="252"/>
      <c r="T1485" s="253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4" t="s">
        <v>147</v>
      </c>
      <c r="AU1485" s="254" t="s">
        <v>83</v>
      </c>
      <c r="AV1485" s="14" t="s">
        <v>83</v>
      </c>
      <c r="AW1485" s="14" t="s">
        <v>35</v>
      </c>
      <c r="AX1485" s="14" t="s">
        <v>73</v>
      </c>
      <c r="AY1485" s="254" t="s">
        <v>137</v>
      </c>
    </row>
    <row r="1486" s="14" customFormat="1">
      <c r="A1486" s="14"/>
      <c r="B1486" s="244"/>
      <c r="C1486" s="245"/>
      <c r="D1486" s="235" t="s">
        <v>147</v>
      </c>
      <c r="E1486" s="246" t="s">
        <v>19</v>
      </c>
      <c r="F1486" s="247" t="s">
        <v>942</v>
      </c>
      <c r="G1486" s="245"/>
      <c r="H1486" s="248">
        <v>0.28499999999999998</v>
      </c>
      <c r="I1486" s="249"/>
      <c r="J1486" s="245"/>
      <c r="K1486" s="245"/>
      <c r="L1486" s="250"/>
      <c r="M1486" s="251"/>
      <c r="N1486" s="252"/>
      <c r="O1486" s="252"/>
      <c r="P1486" s="252"/>
      <c r="Q1486" s="252"/>
      <c r="R1486" s="252"/>
      <c r="S1486" s="252"/>
      <c r="T1486" s="253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4" t="s">
        <v>147</v>
      </c>
      <c r="AU1486" s="254" t="s">
        <v>83</v>
      </c>
      <c r="AV1486" s="14" t="s">
        <v>83</v>
      </c>
      <c r="AW1486" s="14" t="s">
        <v>35</v>
      </c>
      <c r="AX1486" s="14" t="s">
        <v>73</v>
      </c>
      <c r="AY1486" s="254" t="s">
        <v>137</v>
      </c>
    </row>
    <row r="1487" s="14" customFormat="1">
      <c r="A1487" s="14"/>
      <c r="B1487" s="244"/>
      <c r="C1487" s="245"/>
      <c r="D1487" s="235" t="s">
        <v>147</v>
      </c>
      <c r="E1487" s="246" t="s">
        <v>19</v>
      </c>
      <c r="F1487" s="247" t="s">
        <v>943</v>
      </c>
      <c r="G1487" s="245"/>
      <c r="H1487" s="248">
        <v>0.42699999999999999</v>
      </c>
      <c r="I1487" s="249"/>
      <c r="J1487" s="245"/>
      <c r="K1487" s="245"/>
      <c r="L1487" s="250"/>
      <c r="M1487" s="251"/>
      <c r="N1487" s="252"/>
      <c r="O1487" s="252"/>
      <c r="P1487" s="252"/>
      <c r="Q1487" s="252"/>
      <c r="R1487" s="252"/>
      <c r="S1487" s="252"/>
      <c r="T1487" s="253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4" t="s">
        <v>147</v>
      </c>
      <c r="AU1487" s="254" t="s">
        <v>83</v>
      </c>
      <c r="AV1487" s="14" t="s">
        <v>83</v>
      </c>
      <c r="AW1487" s="14" t="s">
        <v>35</v>
      </c>
      <c r="AX1487" s="14" t="s">
        <v>73</v>
      </c>
      <c r="AY1487" s="254" t="s">
        <v>137</v>
      </c>
    </row>
    <row r="1488" s="13" customFormat="1">
      <c r="A1488" s="13"/>
      <c r="B1488" s="233"/>
      <c r="C1488" s="234"/>
      <c r="D1488" s="235" t="s">
        <v>147</v>
      </c>
      <c r="E1488" s="236" t="s">
        <v>19</v>
      </c>
      <c r="F1488" s="237" t="s">
        <v>194</v>
      </c>
      <c r="G1488" s="234"/>
      <c r="H1488" s="236" t="s">
        <v>19</v>
      </c>
      <c r="I1488" s="238"/>
      <c r="J1488" s="234"/>
      <c r="K1488" s="234"/>
      <c r="L1488" s="239"/>
      <c r="M1488" s="240"/>
      <c r="N1488" s="241"/>
      <c r="O1488" s="241"/>
      <c r="P1488" s="241"/>
      <c r="Q1488" s="241"/>
      <c r="R1488" s="241"/>
      <c r="S1488" s="241"/>
      <c r="T1488" s="242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3" t="s">
        <v>147</v>
      </c>
      <c r="AU1488" s="243" t="s">
        <v>83</v>
      </c>
      <c r="AV1488" s="13" t="s">
        <v>81</v>
      </c>
      <c r="AW1488" s="13" t="s">
        <v>35</v>
      </c>
      <c r="AX1488" s="13" t="s">
        <v>73</v>
      </c>
      <c r="AY1488" s="243" t="s">
        <v>137</v>
      </c>
    </row>
    <row r="1489" s="14" customFormat="1">
      <c r="A1489" s="14"/>
      <c r="B1489" s="244"/>
      <c r="C1489" s="245"/>
      <c r="D1489" s="235" t="s">
        <v>147</v>
      </c>
      <c r="E1489" s="246" t="s">
        <v>19</v>
      </c>
      <c r="F1489" s="247" t="s">
        <v>288</v>
      </c>
      <c r="G1489" s="245"/>
      <c r="H1489" s="248">
        <v>19.149999999999999</v>
      </c>
      <c r="I1489" s="249"/>
      <c r="J1489" s="245"/>
      <c r="K1489" s="245"/>
      <c r="L1489" s="250"/>
      <c r="M1489" s="251"/>
      <c r="N1489" s="252"/>
      <c r="O1489" s="252"/>
      <c r="P1489" s="252"/>
      <c r="Q1489" s="252"/>
      <c r="R1489" s="252"/>
      <c r="S1489" s="252"/>
      <c r="T1489" s="253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4" t="s">
        <v>147</v>
      </c>
      <c r="AU1489" s="254" t="s">
        <v>83</v>
      </c>
      <c r="AV1489" s="14" t="s">
        <v>83</v>
      </c>
      <c r="AW1489" s="14" t="s">
        <v>35</v>
      </c>
      <c r="AX1489" s="14" t="s">
        <v>73</v>
      </c>
      <c r="AY1489" s="254" t="s">
        <v>137</v>
      </c>
    </row>
    <row r="1490" s="16" customFormat="1">
      <c r="A1490" s="16"/>
      <c r="B1490" s="276"/>
      <c r="C1490" s="277"/>
      <c r="D1490" s="235" t="s">
        <v>147</v>
      </c>
      <c r="E1490" s="278" t="s">
        <v>19</v>
      </c>
      <c r="F1490" s="279" t="s">
        <v>324</v>
      </c>
      <c r="G1490" s="277"/>
      <c r="H1490" s="280">
        <v>30.997</v>
      </c>
      <c r="I1490" s="281"/>
      <c r="J1490" s="277"/>
      <c r="K1490" s="277"/>
      <c r="L1490" s="282"/>
      <c r="M1490" s="283"/>
      <c r="N1490" s="284"/>
      <c r="O1490" s="284"/>
      <c r="P1490" s="284"/>
      <c r="Q1490" s="284"/>
      <c r="R1490" s="284"/>
      <c r="S1490" s="284"/>
      <c r="T1490" s="285"/>
      <c r="U1490" s="16"/>
      <c r="V1490" s="16"/>
      <c r="W1490" s="16"/>
      <c r="X1490" s="16"/>
      <c r="Y1490" s="16"/>
      <c r="Z1490" s="16"/>
      <c r="AA1490" s="16"/>
      <c r="AB1490" s="16"/>
      <c r="AC1490" s="16"/>
      <c r="AD1490" s="16"/>
      <c r="AE1490" s="16"/>
      <c r="AT1490" s="286" t="s">
        <v>147</v>
      </c>
      <c r="AU1490" s="286" t="s">
        <v>83</v>
      </c>
      <c r="AV1490" s="16" t="s">
        <v>138</v>
      </c>
      <c r="AW1490" s="16" t="s">
        <v>35</v>
      </c>
      <c r="AX1490" s="16" t="s">
        <v>73</v>
      </c>
      <c r="AY1490" s="286" t="s">
        <v>137</v>
      </c>
    </row>
    <row r="1491" s="13" customFormat="1">
      <c r="A1491" s="13"/>
      <c r="B1491" s="233"/>
      <c r="C1491" s="234"/>
      <c r="D1491" s="235" t="s">
        <v>147</v>
      </c>
      <c r="E1491" s="236" t="s">
        <v>19</v>
      </c>
      <c r="F1491" s="237" t="s">
        <v>441</v>
      </c>
      <c r="G1491" s="234"/>
      <c r="H1491" s="236" t="s">
        <v>19</v>
      </c>
      <c r="I1491" s="238"/>
      <c r="J1491" s="234"/>
      <c r="K1491" s="234"/>
      <c r="L1491" s="239"/>
      <c r="M1491" s="240"/>
      <c r="N1491" s="241"/>
      <c r="O1491" s="241"/>
      <c r="P1491" s="241"/>
      <c r="Q1491" s="241"/>
      <c r="R1491" s="241"/>
      <c r="S1491" s="241"/>
      <c r="T1491" s="242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3" t="s">
        <v>147</v>
      </c>
      <c r="AU1491" s="243" t="s">
        <v>83</v>
      </c>
      <c r="AV1491" s="13" t="s">
        <v>81</v>
      </c>
      <c r="AW1491" s="13" t="s">
        <v>35</v>
      </c>
      <c r="AX1491" s="13" t="s">
        <v>73</v>
      </c>
      <c r="AY1491" s="243" t="s">
        <v>137</v>
      </c>
    </row>
    <row r="1492" s="13" customFormat="1">
      <c r="A1492" s="13"/>
      <c r="B1492" s="233"/>
      <c r="C1492" s="234"/>
      <c r="D1492" s="235" t="s">
        <v>147</v>
      </c>
      <c r="E1492" s="236" t="s">
        <v>19</v>
      </c>
      <c r="F1492" s="237" t="s">
        <v>172</v>
      </c>
      <c r="G1492" s="234"/>
      <c r="H1492" s="236" t="s">
        <v>19</v>
      </c>
      <c r="I1492" s="238"/>
      <c r="J1492" s="234"/>
      <c r="K1492" s="234"/>
      <c r="L1492" s="239"/>
      <c r="M1492" s="240"/>
      <c r="N1492" s="241"/>
      <c r="O1492" s="241"/>
      <c r="P1492" s="241"/>
      <c r="Q1492" s="241"/>
      <c r="R1492" s="241"/>
      <c r="S1492" s="241"/>
      <c r="T1492" s="242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3" t="s">
        <v>147</v>
      </c>
      <c r="AU1492" s="243" t="s">
        <v>83</v>
      </c>
      <c r="AV1492" s="13" t="s">
        <v>81</v>
      </c>
      <c r="AW1492" s="13" t="s">
        <v>35</v>
      </c>
      <c r="AX1492" s="13" t="s">
        <v>73</v>
      </c>
      <c r="AY1492" s="243" t="s">
        <v>137</v>
      </c>
    </row>
    <row r="1493" s="14" customFormat="1">
      <c r="A1493" s="14"/>
      <c r="B1493" s="244"/>
      <c r="C1493" s="245"/>
      <c r="D1493" s="235" t="s">
        <v>147</v>
      </c>
      <c r="E1493" s="246" t="s">
        <v>19</v>
      </c>
      <c r="F1493" s="247" t="s">
        <v>271</v>
      </c>
      <c r="G1493" s="245"/>
      <c r="H1493" s="248">
        <v>34.75</v>
      </c>
      <c r="I1493" s="249"/>
      <c r="J1493" s="245"/>
      <c r="K1493" s="245"/>
      <c r="L1493" s="250"/>
      <c r="M1493" s="251"/>
      <c r="N1493" s="252"/>
      <c r="O1493" s="252"/>
      <c r="P1493" s="252"/>
      <c r="Q1493" s="252"/>
      <c r="R1493" s="252"/>
      <c r="S1493" s="252"/>
      <c r="T1493" s="253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4" t="s">
        <v>147</v>
      </c>
      <c r="AU1493" s="254" t="s">
        <v>83</v>
      </c>
      <c r="AV1493" s="14" t="s">
        <v>83</v>
      </c>
      <c r="AW1493" s="14" t="s">
        <v>35</v>
      </c>
      <c r="AX1493" s="14" t="s">
        <v>73</v>
      </c>
      <c r="AY1493" s="254" t="s">
        <v>137</v>
      </c>
    </row>
    <row r="1494" s="13" customFormat="1">
      <c r="A1494" s="13"/>
      <c r="B1494" s="233"/>
      <c r="C1494" s="234"/>
      <c r="D1494" s="235" t="s">
        <v>147</v>
      </c>
      <c r="E1494" s="236" t="s">
        <v>19</v>
      </c>
      <c r="F1494" s="237" t="s">
        <v>272</v>
      </c>
      <c r="G1494" s="234"/>
      <c r="H1494" s="236" t="s">
        <v>19</v>
      </c>
      <c r="I1494" s="238"/>
      <c r="J1494" s="234"/>
      <c r="K1494" s="234"/>
      <c r="L1494" s="239"/>
      <c r="M1494" s="240"/>
      <c r="N1494" s="241"/>
      <c r="O1494" s="241"/>
      <c r="P1494" s="241"/>
      <c r="Q1494" s="241"/>
      <c r="R1494" s="241"/>
      <c r="S1494" s="241"/>
      <c r="T1494" s="242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3" t="s">
        <v>147</v>
      </c>
      <c r="AU1494" s="243" t="s">
        <v>83</v>
      </c>
      <c r="AV1494" s="13" t="s">
        <v>81</v>
      </c>
      <c r="AW1494" s="13" t="s">
        <v>35</v>
      </c>
      <c r="AX1494" s="13" t="s">
        <v>73</v>
      </c>
      <c r="AY1494" s="243" t="s">
        <v>137</v>
      </c>
    </row>
    <row r="1495" s="14" customFormat="1">
      <c r="A1495" s="14"/>
      <c r="B1495" s="244"/>
      <c r="C1495" s="245"/>
      <c r="D1495" s="235" t="s">
        <v>147</v>
      </c>
      <c r="E1495" s="246" t="s">
        <v>19</v>
      </c>
      <c r="F1495" s="247" t="s">
        <v>287</v>
      </c>
      <c r="G1495" s="245"/>
      <c r="H1495" s="248">
        <v>17.649999999999999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4" t="s">
        <v>147</v>
      </c>
      <c r="AU1495" s="254" t="s">
        <v>83</v>
      </c>
      <c r="AV1495" s="14" t="s">
        <v>83</v>
      </c>
      <c r="AW1495" s="14" t="s">
        <v>35</v>
      </c>
      <c r="AX1495" s="14" t="s">
        <v>73</v>
      </c>
      <c r="AY1495" s="254" t="s">
        <v>137</v>
      </c>
    </row>
    <row r="1496" s="16" customFormat="1">
      <c r="A1496" s="16"/>
      <c r="B1496" s="276"/>
      <c r="C1496" s="277"/>
      <c r="D1496" s="235" t="s">
        <v>147</v>
      </c>
      <c r="E1496" s="278" t="s">
        <v>19</v>
      </c>
      <c r="F1496" s="279" t="s">
        <v>324</v>
      </c>
      <c r="G1496" s="277"/>
      <c r="H1496" s="280">
        <v>52.399999999999999</v>
      </c>
      <c r="I1496" s="281"/>
      <c r="J1496" s="277"/>
      <c r="K1496" s="277"/>
      <c r="L1496" s="282"/>
      <c r="M1496" s="283"/>
      <c r="N1496" s="284"/>
      <c r="O1496" s="284"/>
      <c r="P1496" s="284"/>
      <c r="Q1496" s="284"/>
      <c r="R1496" s="284"/>
      <c r="S1496" s="284"/>
      <c r="T1496" s="285"/>
      <c r="U1496" s="16"/>
      <c r="V1496" s="16"/>
      <c r="W1496" s="16"/>
      <c r="X1496" s="16"/>
      <c r="Y1496" s="16"/>
      <c r="Z1496" s="16"/>
      <c r="AA1496" s="16"/>
      <c r="AB1496" s="16"/>
      <c r="AC1496" s="16"/>
      <c r="AD1496" s="16"/>
      <c r="AE1496" s="16"/>
      <c r="AT1496" s="286" t="s">
        <v>147</v>
      </c>
      <c r="AU1496" s="286" t="s">
        <v>83</v>
      </c>
      <c r="AV1496" s="16" t="s">
        <v>138</v>
      </c>
      <c r="AW1496" s="16" t="s">
        <v>35</v>
      </c>
      <c r="AX1496" s="16" t="s">
        <v>73</v>
      </c>
      <c r="AY1496" s="286" t="s">
        <v>137</v>
      </c>
    </row>
    <row r="1497" s="15" customFormat="1">
      <c r="A1497" s="15"/>
      <c r="B1497" s="265"/>
      <c r="C1497" s="266"/>
      <c r="D1497" s="235" t="s">
        <v>147</v>
      </c>
      <c r="E1497" s="267" t="s">
        <v>19</v>
      </c>
      <c r="F1497" s="268" t="s">
        <v>201</v>
      </c>
      <c r="G1497" s="266"/>
      <c r="H1497" s="269">
        <v>83.396999999999991</v>
      </c>
      <c r="I1497" s="270"/>
      <c r="J1497" s="266"/>
      <c r="K1497" s="266"/>
      <c r="L1497" s="271"/>
      <c r="M1497" s="272"/>
      <c r="N1497" s="273"/>
      <c r="O1497" s="273"/>
      <c r="P1497" s="273"/>
      <c r="Q1497" s="273"/>
      <c r="R1497" s="273"/>
      <c r="S1497" s="273"/>
      <c r="T1497" s="274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75" t="s">
        <v>147</v>
      </c>
      <c r="AU1497" s="275" t="s">
        <v>83</v>
      </c>
      <c r="AV1497" s="15" t="s">
        <v>145</v>
      </c>
      <c r="AW1497" s="15" t="s">
        <v>35</v>
      </c>
      <c r="AX1497" s="15" t="s">
        <v>81</v>
      </c>
      <c r="AY1497" s="275" t="s">
        <v>137</v>
      </c>
    </row>
    <row r="1498" s="2" customFormat="1" ht="33" customHeight="1">
      <c r="A1498" s="40"/>
      <c r="B1498" s="41"/>
      <c r="C1498" s="220" t="s">
        <v>1541</v>
      </c>
      <c r="D1498" s="220" t="s">
        <v>140</v>
      </c>
      <c r="E1498" s="221" t="s">
        <v>1542</v>
      </c>
      <c r="F1498" s="222" t="s">
        <v>1543</v>
      </c>
      <c r="G1498" s="223" t="s">
        <v>997</v>
      </c>
      <c r="H1498" s="287"/>
      <c r="I1498" s="225"/>
      <c r="J1498" s="226">
        <f>ROUND(I1498*H1498,2)</f>
        <v>0</v>
      </c>
      <c r="K1498" s="222" t="s">
        <v>144</v>
      </c>
      <c r="L1498" s="46"/>
      <c r="M1498" s="227" t="s">
        <v>19</v>
      </c>
      <c r="N1498" s="228" t="s">
        <v>44</v>
      </c>
      <c r="O1498" s="86"/>
      <c r="P1498" s="229">
        <f>O1498*H1498</f>
        <v>0</v>
      </c>
      <c r="Q1498" s="229">
        <v>0</v>
      </c>
      <c r="R1498" s="229">
        <f>Q1498*H1498</f>
        <v>0</v>
      </c>
      <c r="S1498" s="229">
        <v>0</v>
      </c>
      <c r="T1498" s="230">
        <f>S1498*H1498</f>
        <v>0</v>
      </c>
      <c r="U1498" s="40"/>
      <c r="V1498" s="40"/>
      <c r="W1498" s="40"/>
      <c r="X1498" s="40"/>
      <c r="Y1498" s="40"/>
      <c r="Z1498" s="40"/>
      <c r="AA1498" s="40"/>
      <c r="AB1498" s="40"/>
      <c r="AC1498" s="40"/>
      <c r="AD1498" s="40"/>
      <c r="AE1498" s="40"/>
      <c r="AR1498" s="231" t="s">
        <v>239</v>
      </c>
      <c r="AT1498" s="231" t="s">
        <v>140</v>
      </c>
      <c r="AU1498" s="231" t="s">
        <v>83</v>
      </c>
      <c r="AY1498" s="19" t="s">
        <v>137</v>
      </c>
      <c r="BE1498" s="232">
        <f>IF(N1498="základní",J1498,0)</f>
        <v>0</v>
      </c>
      <c r="BF1498" s="232">
        <f>IF(N1498="snížená",J1498,0)</f>
        <v>0</v>
      </c>
      <c r="BG1498" s="232">
        <f>IF(N1498="zákl. přenesená",J1498,0)</f>
        <v>0</v>
      </c>
      <c r="BH1498" s="232">
        <f>IF(N1498="sníž. přenesená",J1498,0)</f>
        <v>0</v>
      </c>
      <c r="BI1498" s="232">
        <f>IF(N1498="nulová",J1498,0)</f>
        <v>0</v>
      </c>
      <c r="BJ1498" s="19" t="s">
        <v>81</v>
      </c>
      <c r="BK1498" s="232">
        <f>ROUND(I1498*H1498,2)</f>
        <v>0</v>
      </c>
      <c r="BL1498" s="19" t="s">
        <v>239</v>
      </c>
      <c r="BM1498" s="231" t="s">
        <v>1544</v>
      </c>
    </row>
    <row r="1499" s="12" customFormat="1" ht="22.8" customHeight="1">
      <c r="A1499" s="12"/>
      <c r="B1499" s="204"/>
      <c r="C1499" s="205"/>
      <c r="D1499" s="206" t="s">
        <v>72</v>
      </c>
      <c r="E1499" s="218" t="s">
        <v>1545</v>
      </c>
      <c r="F1499" s="218" t="s">
        <v>1546</v>
      </c>
      <c r="G1499" s="205"/>
      <c r="H1499" s="205"/>
      <c r="I1499" s="208"/>
      <c r="J1499" s="219">
        <f>BK1499</f>
        <v>0</v>
      </c>
      <c r="K1499" s="205"/>
      <c r="L1499" s="210"/>
      <c r="M1499" s="211"/>
      <c r="N1499" s="212"/>
      <c r="O1499" s="212"/>
      <c r="P1499" s="213">
        <f>SUM(P1500:P1569)</f>
        <v>0</v>
      </c>
      <c r="Q1499" s="212"/>
      <c r="R1499" s="213">
        <f>SUM(R1500:R1569)</f>
        <v>1.6240687999999999</v>
      </c>
      <c r="S1499" s="212"/>
      <c r="T1499" s="214">
        <f>SUM(T1500:T1569)</f>
        <v>0</v>
      </c>
      <c r="U1499" s="12"/>
      <c r="V1499" s="12"/>
      <c r="W1499" s="12"/>
      <c r="X1499" s="12"/>
      <c r="Y1499" s="12"/>
      <c r="Z1499" s="12"/>
      <c r="AA1499" s="12"/>
      <c r="AB1499" s="12"/>
      <c r="AC1499" s="12"/>
      <c r="AD1499" s="12"/>
      <c r="AE1499" s="12"/>
      <c r="AR1499" s="215" t="s">
        <v>83</v>
      </c>
      <c r="AT1499" s="216" t="s">
        <v>72</v>
      </c>
      <c r="AU1499" s="216" t="s">
        <v>81</v>
      </c>
      <c r="AY1499" s="215" t="s">
        <v>137</v>
      </c>
      <c r="BK1499" s="217">
        <f>SUM(BK1500:BK1569)</f>
        <v>0</v>
      </c>
    </row>
    <row r="1500" s="2" customFormat="1" ht="21.75" customHeight="1">
      <c r="A1500" s="40"/>
      <c r="B1500" s="41"/>
      <c r="C1500" s="220" t="s">
        <v>1547</v>
      </c>
      <c r="D1500" s="220" t="s">
        <v>140</v>
      </c>
      <c r="E1500" s="221" t="s">
        <v>1548</v>
      </c>
      <c r="F1500" s="222" t="s">
        <v>1549</v>
      </c>
      <c r="G1500" s="223" t="s">
        <v>143</v>
      </c>
      <c r="H1500" s="224">
        <v>76.25</v>
      </c>
      <c r="I1500" s="225"/>
      <c r="J1500" s="226">
        <f>ROUND(I1500*H1500,2)</f>
        <v>0</v>
      </c>
      <c r="K1500" s="222" t="s">
        <v>144</v>
      </c>
      <c r="L1500" s="46"/>
      <c r="M1500" s="227" t="s">
        <v>19</v>
      </c>
      <c r="N1500" s="228" t="s">
        <v>44</v>
      </c>
      <c r="O1500" s="86"/>
      <c r="P1500" s="229">
        <f>O1500*H1500</f>
        <v>0</v>
      </c>
      <c r="Q1500" s="229">
        <v>0.0015</v>
      </c>
      <c r="R1500" s="229">
        <f>Q1500*H1500</f>
        <v>0.114375</v>
      </c>
      <c r="S1500" s="229">
        <v>0</v>
      </c>
      <c r="T1500" s="230">
        <f>S1500*H1500</f>
        <v>0</v>
      </c>
      <c r="U1500" s="40"/>
      <c r="V1500" s="40"/>
      <c r="W1500" s="40"/>
      <c r="X1500" s="40"/>
      <c r="Y1500" s="40"/>
      <c r="Z1500" s="40"/>
      <c r="AA1500" s="40"/>
      <c r="AB1500" s="40"/>
      <c r="AC1500" s="40"/>
      <c r="AD1500" s="40"/>
      <c r="AE1500" s="40"/>
      <c r="AR1500" s="231" t="s">
        <v>239</v>
      </c>
      <c r="AT1500" s="231" t="s">
        <v>140</v>
      </c>
      <c r="AU1500" s="231" t="s">
        <v>83</v>
      </c>
      <c r="AY1500" s="19" t="s">
        <v>137</v>
      </c>
      <c r="BE1500" s="232">
        <f>IF(N1500="základní",J1500,0)</f>
        <v>0</v>
      </c>
      <c r="BF1500" s="232">
        <f>IF(N1500="snížená",J1500,0)</f>
        <v>0</v>
      </c>
      <c r="BG1500" s="232">
        <f>IF(N1500="zákl. přenesená",J1500,0)</f>
        <v>0</v>
      </c>
      <c r="BH1500" s="232">
        <f>IF(N1500="sníž. přenesená",J1500,0)</f>
        <v>0</v>
      </c>
      <c r="BI1500" s="232">
        <f>IF(N1500="nulová",J1500,0)</f>
        <v>0</v>
      </c>
      <c r="BJ1500" s="19" t="s">
        <v>81</v>
      </c>
      <c r="BK1500" s="232">
        <f>ROUND(I1500*H1500,2)</f>
        <v>0</v>
      </c>
      <c r="BL1500" s="19" t="s">
        <v>239</v>
      </c>
      <c r="BM1500" s="231" t="s">
        <v>1550</v>
      </c>
    </row>
    <row r="1501" s="13" customFormat="1">
      <c r="A1501" s="13"/>
      <c r="B1501" s="233"/>
      <c r="C1501" s="234"/>
      <c r="D1501" s="235" t="s">
        <v>147</v>
      </c>
      <c r="E1501" s="236" t="s">
        <v>19</v>
      </c>
      <c r="F1501" s="237" t="s">
        <v>172</v>
      </c>
      <c r="G1501" s="234"/>
      <c r="H1501" s="236" t="s">
        <v>19</v>
      </c>
      <c r="I1501" s="238"/>
      <c r="J1501" s="234"/>
      <c r="K1501" s="234"/>
      <c r="L1501" s="239"/>
      <c r="M1501" s="240"/>
      <c r="N1501" s="241"/>
      <c r="O1501" s="241"/>
      <c r="P1501" s="241"/>
      <c r="Q1501" s="241"/>
      <c r="R1501" s="241"/>
      <c r="S1501" s="241"/>
      <c r="T1501" s="242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43" t="s">
        <v>147</v>
      </c>
      <c r="AU1501" s="243" t="s">
        <v>83</v>
      </c>
      <c r="AV1501" s="13" t="s">
        <v>81</v>
      </c>
      <c r="AW1501" s="13" t="s">
        <v>35</v>
      </c>
      <c r="AX1501" s="13" t="s">
        <v>73</v>
      </c>
      <c r="AY1501" s="243" t="s">
        <v>137</v>
      </c>
    </row>
    <row r="1502" s="14" customFormat="1">
      <c r="A1502" s="14"/>
      <c r="B1502" s="244"/>
      <c r="C1502" s="245"/>
      <c r="D1502" s="235" t="s">
        <v>147</v>
      </c>
      <c r="E1502" s="246" t="s">
        <v>19</v>
      </c>
      <c r="F1502" s="247" t="s">
        <v>317</v>
      </c>
      <c r="G1502" s="245"/>
      <c r="H1502" s="248">
        <v>41.280000000000001</v>
      </c>
      <c r="I1502" s="249"/>
      <c r="J1502" s="245"/>
      <c r="K1502" s="245"/>
      <c r="L1502" s="250"/>
      <c r="M1502" s="251"/>
      <c r="N1502" s="252"/>
      <c r="O1502" s="252"/>
      <c r="P1502" s="252"/>
      <c r="Q1502" s="252"/>
      <c r="R1502" s="252"/>
      <c r="S1502" s="252"/>
      <c r="T1502" s="253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4" t="s">
        <v>147</v>
      </c>
      <c r="AU1502" s="254" t="s">
        <v>83</v>
      </c>
      <c r="AV1502" s="14" t="s">
        <v>83</v>
      </c>
      <c r="AW1502" s="14" t="s">
        <v>35</v>
      </c>
      <c r="AX1502" s="14" t="s">
        <v>73</v>
      </c>
      <c r="AY1502" s="254" t="s">
        <v>137</v>
      </c>
    </row>
    <row r="1503" s="13" customFormat="1">
      <c r="A1503" s="13"/>
      <c r="B1503" s="233"/>
      <c r="C1503" s="234"/>
      <c r="D1503" s="235" t="s">
        <v>147</v>
      </c>
      <c r="E1503" s="236" t="s">
        <v>19</v>
      </c>
      <c r="F1503" s="237" t="s">
        <v>272</v>
      </c>
      <c r="G1503" s="234"/>
      <c r="H1503" s="236" t="s">
        <v>19</v>
      </c>
      <c r="I1503" s="238"/>
      <c r="J1503" s="234"/>
      <c r="K1503" s="234"/>
      <c r="L1503" s="239"/>
      <c r="M1503" s="240"/>
      <c r="N1503" s="241"/>
      <c r="O1503" s="241"/>
      <c r="P1503" s="241"/>
      <c r="Q1503" s="241"/>
      <c r="R1503" s="241"/>
      <c r="S1503" s="241"/>
      <c r="T1503" s="242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3" t="s">
        <v>147</v>
      </c>
      <c r="AU1503" s="243" t="s">
        <v>83</v>
      </c>
      <c r="AV1503" s="13" t="s">
        <v>81</v>
      </c>
      <c r="AW1503" s="13" t="s">
        <v>35</v>
      </c>
      <c r="AX1503" s="13" t="s">
        <v>73</v>
      </c>
      <c r="AY1503" s="243" t="s">
        <v>137</v>
      </c>
    </row>
    <row r="1504" s="14" customFormat="1">
      <c r="A1504" s="14"/>
      <c r="B1504" s="244"/>
      <c r="C1504" s="245"/>
      <c r="D1504" s="235" t="s">
        <v>147</v>
      </c>
      <c r="E1504" s="246" t="s">
        <v>19</v>
      </c>
      <c r="F1504" s="247" t="s">
        <v>318</v>
      </c>
      <c r="G1504" s="245"/>
      <c r="H1504" s="248">
        <v>31.170000000000002</v>
      </c>
      <c r="I1504" s="249"/>
      <c r="J1504" s="245"/>
      <c r="K1504" s="245"/>
      <c r="L1504" s="250"/>
      <c r="M1504" s="251"/>
      <c r="N1504" s="252"/>
      <c r="O1504" s="252"/>
      <c r="P1504" s="252"/>
      <c r="Q1504" s="252"/>
      <c r="R1504" s="252"/>
      <c r="S1504" s="252"/>
      <c r="T1504" s="253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4" t="s">
        <v>147</v>
      </c>
      <c r="AU1504" s="254" t="s">
        <v>83</v>
      </c>
      <c r="AV1504" s="14" t="s">
        <v>83</v>
      </c>
      <c r="AW1504" s="14" t="s">
        <v>35</v>
      </c>
      <c r="AX1504" s="14" t="s">
        <v>73</v>
      </c>
      <c r="AY1504" s="254" t="s">
        <v>137</v>
      </c>
    </row>
    <row r="1505" s="13" customFormat="1">
      <c r="A1505" s="13"/>
      <c r="B1505" s="233"/>
      <c r="C1505" s="234"/>
      <c r="D1505" s="235" t="s">
        <v>147</v>
      </c>
      <c r="E1505" s="236" t="s">
        <v>19</v>
      </c>
      <c r="F1505" s="237" t="s">
        <v>194</v>
      </c>
      <c r="G1505" s="234"/>
      <c r="H1505" s="236" t="s">
        <v>19</v>
      </c>
      <c r="I1505" s="238"/>
      <c r="J1505" s="234"/>
      <c r="K1505" s="234"/>
      <c r="L1505" s="239"/>
      <c r="M1505" s="240"/>
      <c r="N1505" s="241"/>
      <c r="O1505" s="241"/>
      <c r="P1505" s="241"/>
      <c r="Q1505" s="241"/>
      <c r="R1505" s="241"/>
      <c r="S1505" s="241"/>
      <c r="T1505" s="242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3" t="s">
        <v>147</v>
      </c>
      <c r="AU1505" s="243" t="s">
        <v>83</v>
      </c>
      <c r="AV1505" s="13" t="s">
        <v>81</v>
      </c>
      <c r="AW1505" s="13" t="s">
        <v>35</v>
      </c>
      <c r="AX1505" s="13" t="s">
        <v>73</v>
      </c>
      <c r="AY1505" s="243" t="s">
        <v>137</v>
      </c>
    </row>
    <row r="1506" s="14" customFormat="1">
      <c r="A1506" s="14"/>
      <c r="B1506" s="244"/>
      <c r="C1506" s="245"/>
      <c r="D1506" s="235" t="s">
        <v>147</v>
      </c>
      <c r="E1506" s="246" t="s">
        <v>19</v>
      </c>
      <c r="F1506" s="247" t="s">
        <v>319</v>
      </c>
      <c r="G1506" s="245"/>
      <c r="H1506" s="248">
        <v>3.7999999999999998</v>
      </c>
      <c r="I1506" s="249"/>
      <c r="J1506" s="245"/>
      <c r="K1506" s="245"/>
      <c r="L1506" s="250"/>
      <c r="M1506" s="251"/>
      <c r="N1506" s="252"/>
      <c r="O1506" s="252"/>
      <c r="P1506" s="252"/>
      <c r="Q1506" s="252"/>
      <c r="R1506" s="252"/>
      <c r="S1506" s="252"/>
      <c r="T1506" s="253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4" t="s">
        <v>147</v>
      </c>
      <c r="AU1506" s="254" t="s">
        <v>83</v>
      </c>
      <c r="AV1506" s="14" t="s">
        <v>83</v>
      </c>
      <c r="AW1506" s="14" t="s">
        <v>35</v>
      </c>
      <c r="AX1506" s="14" t="s">
        <v>73</v>
      </c>
      <c r="AY1506" s="254" t="s">
        <v>137</v>
      </c>
    </row>
    <row r="1507" s="15" customFormat="1">
      <c r="A1507" s="15"/>
      <c r="B1507" s="265"/>
      <c r="C1507" s="266"/>
      <c r="D1507" s="235" t="s">
        <v>147</v>
      </c>
      <c r="E1507" s="267" t="s">
        <v>19</v>
      </c>
      <c r="F1507" s="268" t="s">
        <v>201</v>
      </c>
      <c r="G1507" s="266"/>
      <c r="H1507" s="269">
        <v>76.25</v>
      </c>
      <c r="I1507" s="270"/>
      <c r="J1507" s="266"/>
      <c r="K1507" s="266"/>
      <c r="L1507" s="271"/>
      <c r="M1507" s="272"/>
      <c r="N1507" s="273"/>
      <c r="O1507" s="273"/>
      <c r="P1507" s="273"/>
      <c r="Q1507" s="273"/>
      <c r="R1507" s="273"/>
      <c r="S1507" s="273"/>
      <c r="T1507" s="274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5" t="s">
        <v>147</v>
      </c>
      <c r="AU1507" s="275" t="s">
        <v>83</v>
      </c>
      <c r="AV1507" s="15" t="s">
        <v>145</v>
      </c>
      <c r="AW1507" s="15" t="s">
        <v>35</v>
      </c>
      <c r="AX1507" s="15" t="s">
        <v>81</v>
      </c>
      <c r="AY1507" s="275" t="s">
        <v>137</v>
      </c>
    </row>
    <row r="1508" s="2" customFormat="1" ht="21.75" customHeight="1">
      <c r="A1508" s="40"/>
      <c r="B1508" s="41"/>
      <c r="C1508" s="220" t="s">
        <v>1551</v>
      </c>
      <c r="D1508" s="220" t="s">
        <v>140</v>
      </c>
      <c r="E1508" s="221" t="s">
        <v>1552</v>
      </c>
      <c r="F1508" s="222" t="s">
        <v>1553</v>
      </c>
      <c r="G1508" s="223" t="s">
        <v>152</v>
      </c>
      <c r="H1508" s="224">
        <v>40.049999999999997</v>
      </c>
      <c r="I1508" s="225"/>
      <c r="J1508" s="226">
        <f>ROUND(I1508*H1508,2)</f>
        <v>0</v>
      </c>
      <c r="K1508" s="222" t="s">
        <v>144</v>
      </c>
      <c r="L1508" s="46"/>
      <c r="M1508" s="227" t="s">
        <v>19</v>
      </c>
      <c r="N1508" s="228" t="s">
        <v>44</v>
      </c>
      <c r="O1508" s="86"/>
      <c r="P1508" s="229">
        <f>O1508*H1508</f>
        <v>0</v>
      </c>
      <c r="Q1508" s="229">
        <v>0.00021000000000000001</v>
      </c>
      <c r="R1508" s="229">
        <f>Q1508*H1508</f>
        <v>0.0084104999999999996</v>
      </c>
      <c r="S1508" s="229">
        <v>0</v>
      </c>
      <c r="T1508" s="230">
        <f>S1508*H1508</f>
        <v>0</v>
      </c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R1508" s="231" t="s">
        <v>239</v>
      </c>
      <c r="AT1508" s="231" t="s">
        <v>140</v>
      </c>
      <c r="AU1508" s="231" t="s">
        <v>83</v>
      </c>
      <c r="AY1508" s="19" t="s">
        <v>137</v>
      </c>
      <c r="BE1508" s="232">
        <f>IF(N1508="základní",J1508,0)</f>
        <v>0</v>
      </c>
      <c r="BF1508" s="232">
        <f>IF(N1508="snížená",J1508,0)</f>
        <v>0</v>
      </c>
      <c r="BG1508" s="232">
        <f>IF(N1508="zákl. přenesená",J1508,0)</f>
        <v>0</v>
      </c>
      <c r="BH1508" s="232">
        <f>IF(N1508="sníž. přenesená",J1508,0)</f>
        <v>0</v>
      </c>
      <c r="BI1508" s="232">
        <f>IF(N1508="nulová",J1508,0)</f>
        <v>0</v>
      </c>
      <c r="BJ1508" s="19" t="s">
        <v>81</v>
      </c>
      <c r="BK1508" s="232">
        <f>ROUND(I1508*H1508,2)</f>
        <v>0</v>
      </c>
      <c r="BL1508" s="19" t="s">
        <v>239</v>
      </c>
      <c r="BM1508" s="231" t="s">
        <v>1554</v>
      </c>
    </row>
    <row r="1509" s="13" customFormat="1">
      <c r="A1509" s="13"/>
      <c r="B1509" s="233"/>
      <c r="C1509" s="234"/>
      <c r="D1509" s="235" t="s">
        <v>147</v>
      </c>
      <c r="E1509" s="236" t="s">
        <v>19</v>
      </c>
      <c r="F1509" s="237" t="s">
        <v>172</v>
      </c>
      <c r="G1509" s="234"/>
      <c r="H1509" s="236" t="s">
        <v>19</v>
      </c>
      <c r="I1509" s="238"/>
      <c r="J1509" s="234"/>
      <c r="K1509" s="234"/>
      <c r="L1509" s="239"/>
      <c r="M1509" s="240"/>
      <c r="N1509" s="241"/>
      <c r="O1509" s="241"/>
      <c r="P1509" s="241"/>
      <c r="Q1509" s="241"/>
      <c r="R1509" s="241"/>
      <c r="S1509" s="241"/>
      <c r="T1509" s="242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3" t="s">
        <v>147</v>
      </c>
      <c r="AU1509" s="243" t="s">
        <v>83</v>
      </c>
      <c r="AV1509" s="13" t="s">
        <v>81</v>
      </c>
      <c r="AW1509" s="13" t="s">
        <v>35</v>
      </c>
      <c r="AX1509" s="13" t="s">
        <v>73</v>
      </c>
      <c r="AY1509" s="243" t="s">
        <v>137</v>
      </c>
    </row>
    <row r="1510" s="14" customFormat="1">
      <c r="A1510" s="14"/>
      <c r="B1510" s="244"/>
      <c r="C1510" s="245"/>
      <c r="D1510" s="235" t="s">
        <v>147</v>
      </c>
      <c r="E1510" s="246" t="s">
        <v>19</v>
      </c>
      <c r="F1510" s="247" t="s">
        <v>1555</v>
      </c>
      <c r="G1510" s="245"/>
      <c r="H1510" s="248">
        <v>13.76</v>
      </c>
      <c r="I1510" s="249"/>
      <c r="J1510" s="245"/>
      <c r="K1510" s="245"/>
      <c r="L1510" s="250"/>
      <c r="M1510" s="251"/>
      <c r="N1510" s="252"/>
      <c r="O1510" s="252"/>
      <c r="P1510" s="252"/>
      <c r="Q1510" s="252"/>
      <c r="R1510" s="252"/>
      <c r="S1510" s="252"/>
      <c r="T1510" s="253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4" t="s">
        <v>147</v>
      </c>
      <c r="AU1510" s="254" t="s">
        <v>83</v>
      </c>
      <c r="AV1510" s="14" t="s">
        <v>83</v>
      </c>
      <c r="AW1510" s="14" t="s">
        <v>35</v>
      </c>
      <c r="AX1510" s="14" t="s">
        <v>73</v>
      </c>
      <c r="AY1510" s="254" t="s">
        <v>137</v>
      </c>
    </row>
    <row r="1511" s="14" customFormat="1">
      <c r="A1511" s="14"/>
      <c r="B1511" s="244"/>
      <c r="C1511" s="245"/>
      <c r="D1511" s="235" t="s">
        <v>147</v>
      </c>
      <c r="E1511" s="246" t="s">
        <v>19</v>
      </c>
      <c r="F1511" s="247" t="s">
        <v>1556</v>
      </c>
      <c r="G1511" s="245"/>
      <c r="H1511" s="248">
        <v>6</v>
      </c>
      <c r="I1511" s="249"/>
      <c r="J1511" s="245"/>
      <c r="K1511" s="245"/>
      <c r="L1511" s="250"/>
      <c r="M1511" s="251"/>
      <c r="N1511" s="252"/>
      <c r="O1511" s="252"/>
      <c r="P1511" s="252"/>
      <c r="Q1511" s="252"/>
      <c r="R1511" s="252"/>
      <c r="S1511" s="252"/>
      <c r="T1511" s="253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4" t="s">
        <v>147</v>
      </c>
      <c r="AU1511" s="254" t="s">
        <v>83</v>
      </c>
      <c r="AV1511" s="14" t="s">
        <v>83</v>
      </c>
      <c r="AW1511" s="14" t="s">
        <v>35</v>
      </c>
      <c r="AX1511" s="14" t="s">
        <v>73</v>
      </c>
      <c r="AY1511" s="254" t="s">
        <v>137</v>
      </c>
    </row>
    <row r="1512" s="13" customFormat="1">
      <c r="A1512" s="13"/>
      <c r="B1512" s="233"/>
      <c r="C1512" s="234"/>
      <c r="D1512" s="235" t="s">
        <v>147</v>
      </c>
      <c r="E1512" s="236" t="s">
        <v>19</v>
      </c>
      <c r="F1512" s="237" t="s">
        <v>272</v>
      </c>
      <c r="G1512" s="234"/>
      <c r="H1512" s="236" t="s">
        <v>19</v>
      </c>
      <c r="I1512" s="238"/>
      <c r="J1512" s="234"/>
      <c r="K1512" s="234"/>
      <c r="L1512" s="239"/>
      <c r="M1512" s="240"/>
      <c r="N1512" s="241"/>
      <c r="O1512" s="241"/>
      <c r="P1512" s="241"/>
      <c r="Q1512" s="241"/>
      <c r="R1512" s="241"/>
      <c r="S1512" s="241"/>
      <c r="T1512" s="242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3" t="s">
        <v>147</v>
      </c>
      <c r="AU1512" s="243" t="s">
        <v>83</v>
      </c>
      <c r="AV1512" s="13" t="s">
        <v>81</v>
      </c>
      <c r="AW1512" s="13" t="s">
        <v>35</v>
      </c>
      <c r="AX1512" s="13" t="s">
        <v>73</v>
      </c>
      <c r="AY1512" s="243" t="s">
        <v>137</v>
      </c>
    </row>
    <row r="1513" s="14" customFormat="1">
      <c r="A1513" s="14"/>
      <c r="B1513" s="244"/>
      <c r="C1513" s="245"/>
      <c r="D1513" s="235" t="s">
        <v>147</v>
      </c>
      <c r="E1513" s="246" t="s">
        <v>19</v>
      </c>
      <c r="F1513" s="247" t="s">
        <v>1557</v>
      </c>
      <c r="G1513" s="245"/>
      <c r="H1513" s="248">
        <v>10.390000000000001</v>
      </c>
      <c r="I1513" s="249"/>
      <c r="J1513" s="245"/>
      <c r="K1513" s="245"/>
      <c r="L1513" s="250"/>
      <c r="M1513" s="251"/>
      <c r="N1513" s="252"/>
      <c r="O1513" s="252"/>
      <c r="P1513" s="252"/>
      <c r="Q1513" s="252"/>
      <c r="R1513" s="252"/>
      <c r="S1513" s="252"/>
      <c r="T1513" s="253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4" t="s">
        <v>147</v>
      </c>
      <c r="AU1513" s="254" t="s">
        <v>83</v>
      </c>
      <c r="AV1513" s="14" t="s">
        <v>83</v>
      </c>
      <c r="AW1513" s="14" t="s">
        <v>35</v>
      </c>
      <c r="AX1513" s="14" t="s">
        <v>73</v>
      </c>
      <c r="AY1513" s="254" t="s">
        <v>137</v>
      </c>
    </row>
    <row r="1514" s="14" customFormat="1">
      <c r="A1514" s="14"/>
      <c r="B1514" s="244"/>
      <c r="C1514" s="245"/>
      <c r="D1514" s="235" t="s">
        <v>147</v>
      </c>
      <c r="E1514" s="246" t="s">
        <v>19</v>
      </c>
      <c r="F1514" s="247" t="s">
        <v>1556</v>
      </c>
      <c r="G1514" s="245"/>
      <c r="H1514" s="248">
        <v>6</v>
      </c>
      <c r="I1514" s="249"/>
      <c r="J1514" s="245"/>
      <c r="K1514" s="245"/>
      <c r="L1514" s="250"/>
      <c r="M1514" s="251"/>
      <c r="N1514" s="252"/>
      <c r="O1514" s="252"/>
      <c r="P1514" s="252"/>
      <c r="Q1514" s="252"/>
      <c r="R1514" s="252"/>
      <c r="S1514" s="252"/>
      <c r="T1514" s="253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4" t="s">
        <v>147</v>
      </c>
      <c r="AU1514" s="254" t="s">
        <v>83</v>
      </c>
      <c r="AV1514" s="14" t="s">
        <v>83</v>
      </c>
      <c r="AW1514" s="14" t="s">
        <v>35</v>
      </c>
      <c r="AX1514" s="14" t="s">
        <v>73</v>
      </c>
      <c r="AY1514" s="254" t="s">
        <v>137</v>
      </c>
    </row>
    <row r="1515" s="13" customFormat="1">
      <c r="A1515" s="13"/>
      <c r="B1515" s="233"/>
      <c r="C1515" s="234"/>
      <c r="D1515" s="235" t="s">
        <v>147</v>
      </c>
      <c r="E1515" s="236" t="s">
        <v>19</v>
      </c>
      <c r="F1515" s="237" t="s">
        <v>194</v>
      </c>
      <c r="G1515" s="234"/>
      <c r="H1515" s="236" t="s">
        <v>19</v>
      </c>
      <c r="I1515" s="238"/>
      <c r="J1515" s="234"/>
      <c r="K1515" s="234"/>
      <c r="L1515" s="239"/>
      <c r="M1515" s="240"/>
      <c r="N1515" s="241"/>
      <c r="O1515" s="241"/>
      <c r="P1515" s="241"/>
      <c r="Q1515" s="241"/>
      <c r="R1515" s="241"/>
      <c r="S1515" s="241"/>
      <c r="T1515" s="242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3" t="s">
        <v>147</v>
      </c>
      <c r="AU1515" s="243" t="s">
        <v>83</v>
      </c>
      <c r="AV1515" s="13" t="s">
        <v>81</v>
      </c>
      <c r="AW1515" s="13" t="s">
        <v>35</v>
      </c>
      <c r="AX1515" s="13" t="s">
        <v>73</v>
      </c>
      <c r="AY1515" s="243" t="s">
        <v>137</v>
      </c>
    </row>
    <row r="1516" s="14" customFormat="1">
      <c r="A1516" s="14"/>
      <c r="B1516" s="244"/>
      <c r="C1516" s="245"/>
      <c r="D1516" s="235" t="s">
        <v>147</v>
      </c>
      <c r="E1516" s="246" t="s">
        <v>19</v>
      </c>
      <c r="F1516" s="247" t="s">
        <v>1558</v>
      </c>
      <c r="G1516" s="245"/>
      <c r="H1516" s="248">
        <v>1.8999999999999999</v>
      </c>
      <c r="I1516" s="249"/>
      <c r="J1516" s="245"/>
      <c r="K1516" s="245"/>
      <c r="L1516" s="250"/>
      <c r="M1516" s="251"/>
      <c r="N1516" s="252"/>
      <c r="O1516" s="252"/>
      <c r="P1516" s="252"/>
      <c r="Q1516" s="252"/>
      <c r="R1516" s="252"/>
      <c r="S1516" s="252"/>
      <c r="T1516" s="253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4" t="s">
        <v>147</v>
      </c>
      <c r="AU1516" s="254" t="s">
        <v>83</v>
      </c>
      <c r="AV1516" s="14" t="s">
        <v>83</v>
      </c>
      <c r="AW1516" s="14" t="s">
        <v>35</v>
      </c>
      <c r="AX1516" s="14" t="s">
        <v>73</v>
      </c>
      <c r="AY1516" s="254" t="s">
        <v>137</v>
      </c>
    </row>
    <row r="1517" s="14" customFormat="1">
      <c r="A1517" s="14"/>
      <c r="B1517" s="244"/>
      <c r="C1517" s="245"/>
      <c r="D1517" s="235" t="s">
        <v>147</v>
      </c>
      <c r="E1517" s="246" t="s">
        <v>19</v>
      </c>
      <c r="F1517" s="247" t="s">
        <v>1559</v>
      </c>
      <c r="G1517" s="245"/>
      <c r="H1517" s="248">
        <v>2</v>
      </c>
      <c r="I1517" s="249"/>
      <c r="J1517" s="245"/>
      <c r="K1517" s="245"/>
      <c r="L1517" s="250"/>
      <c r="M1517" s="251"/>
      <c r="N1517" s="252"/>
      <c r="O1517" s="252"/>
      <c r="P1517" s="252"/>
      <c r="Q1517" s="252"/>
      <c r="R1517" s="252"/>
      <c r="S1517" s="252"/>
      <c r="T1517" s="253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4" t="s">
        <v>147</v>
      </c>
      <c r="AU1517" s="254" t="s">
        <v>83</v>
      </c>
      <c r="AV1517" s="14" t="s">
        <v>83</v>
      </c>
      <c r="AW1517" s="14" t="s">
        <v>35</v>
      </c>
      <c r="AX1517" s="14" t="s">
        <v>73</v>
      </c>
      <c r="AY1517" s="254" t="s">
        <v>137</v>
      </c>
    </row>
    <row r="1518" s="15" customFormat="1">
      <c r="A1518" s="15"/>
      <c r="B1518" s="265"/>
      <c r="C1518" s="266"/>
      <c r="D1518" s="235" t="s">
        <v>147</v>
      </c>
      <c r="E1518" s="267" t="s">
        <v>19</v>
      </c>
      <c r="F1518" s="268" t="s">
        <v>201</v>
      </c>
      <c r="G1518" s="266"/>
      <c r="H1518" s="269">
        <v>40.049999999999997</v>
      </c>
      <c r="I1518" s="270"/>
      <c r="J1518" s="266"/>
      <c r="K1518" s="266"/>
      <c r="L1518" s="271"/>
      <c r="M1518" s="272"/>
      <c r="N1518" s="273"/>
      <c r="O1518" s="273"/>
      <c r="P1518" s="273"/>
      <c r="Q1518" s="273"/>
      <c r="R1518" s="273"/>
      <c r="S1518" s="273"/>
      <c r="T1518" s="274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75" t="s">
        <v>147</v>
      </c>
      <c r="AU1518" s="275" t="s">
        <v>83</v>
      </c>
      <c r="AV1518" s="15" t="s">
        <v>145</v>
      </c>
      <c r="AW1518" s="15" t="s">
        <v>35</v>
      </c>
      <c r="AX1518" s="15" t="s">
        <v>81</v>
      </c>
      <c r="AY1518" s="275" t="s">
        <v>137</v>
      </c>
    </row>
    <row r="1519" s="2" customFormat="1" ht="33" customHeight="1">
      <c r="A1519" s="40"/>
      <c r="B1519" s="41"/>
      <c r="C1519" s="220" t="s">
        <v>1560</v>
      </c>
      <c r="D1519" s="220" t="s">
        <v>140</v>
      </c>
      <c r="E1519" s="221" t="s">
        <v>1561</v>
      </c>
      <c r="F1519" s="222" t="s">
        <v>1562</v>
      </c>
      <c r="G1519" s="223" t="s">
        <v>143</v>
      </c>
      <c r="H1519" s="224">
        <v>76.25</v>
      </c>
      <c r="I1519" s="225"/>
      <c r="J1519" s="226">
        <f>ROUND(I1519*H1519,2)</f>
        <v>0</v>
      </c>
      <c r="K1519" s="222" t="s">
        <v>144</v>
      </c>
      <c r="L1519" s="46"/>
      <c r="M1519" s="227" t="s">
        <v>19</v>
      </c>
      <c r="N1519" s="228" t="s">
        <v>44</v>
      </c>
      <c r="O1519" s="86"/>
      <c r="P1519" s="229">
        <f>O1519*H1519</f>
        <v>0</v>
      </c>
      <c r="Q1519" s="229">
        <v>0.0060000000000000001</v>
      </c>
      <c r="R1519" s="229">
        <f>Q1519*H1519</f>
        <v>0.45750000000000002</v>
      </c>
      <c r="S1519" s="229">
        <v>0</v>
      </c>
      <c r="T1519" s="230">
        <f>S1519*H1519</f>
        <v>0</v>
      </c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R1519" s="231" t="s">
        <v>239</v>
      </c>
      <c r="AT1519" s="231" t="s">
        <v>140</v>
      </c>
      <c r="AU1519" s="231" t="s">
        <v>83</v>
      </c>
      <c r="AY1519" s="19" t="s">
        <v>137</v>
      </c>
      <c r="BE1519" s="232">
        <f>IF(N1519="základní",J1519,0)</f>
        <v>0</v>
      </c>
      <c r="BF1519" s="232">
        <f>IF(N1519="snížená",J1519,0)</f>
        <v>0</v>
      </c>
      <c r="BG1519" s="232">
        <f>IF(N1519="zákl. přenesená",J1519,0)</f>
        <v>0</v>
      </c>
      <c r="BH1519" s="232">
        <f>IF(N1519="sníž. přenesená",J1519,0)</f>
        <v>0</v>
      </c>
      <c r="BI1519" s="232">
        <f>IF(N1519="nulová",J1519,0)</f>
        <v>0</v>
      </c>
      <c r="BJ1519" s="19" t="s">
        <v>81</v>
      </c>
      <c r="BK1519" s="232">
        <f>ROUND(I1519*H1519,2)</f>
        <v>0</v>
      </c>
      <c r="BL1519" s="19" t="s">
        <v>239</v>
      </c>
      <c r="BM1519" s="231" t="s">
        <v>1563</v>
      </c>
    </row>
    <row r="1520" s="13" customFormat="1">
      <c r="A1520" s="13"/>
      <c r="B1520" s="233"/>
      <c r="C1520" s="234"/>
      <c r="D1520" s="235" t="s">
        <v>147</v>
      </c>
      <c r="E1520" s="236" t="s">
        <v>19</v>
      </c>
      <c r="F1520" s="237" t="s">
        <v>172</v>
      </c>
      <c r="G1520" s="234"/>
      <c r="H1520" s="236" t="s">
        <v>19</v>
      </c>
      <c r="I1520" s="238"/>
      <c r="J1520" s="234"/>
      <c r="K1520" s="234"/>
      <c r="L1520" s="239"/>
      <c r="M1520" s="240"/>
      <c r="N1520" s="241"/>
      <c r="O1520" s="241"/>
      <c r="P1520" s="241"/>
      <c r="Q1520" s="241"/>
      <c r="R1520" s="241"/>
      <c r="S1520" s="241"/>
      <c r="T1520" s="242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3" t="s">
        <v>147</v>
      </c>
      <c r="AU1520" s="243" t="s">
        <v>83</v>
      </c>
      <c r="AV1520" s="13" t="s">
        <v>81</v>
      </c>
      <c r="AW1520" s="13" t="s">
        <v>35</v>
      </c>
      <c r="AX1520" s="13" t="s">
        <v>73</v>
      </c>
      <c r="AY1520" s="243" t="s">
        <v>137</v>
      </c>
    </row>
    <row r="1521" s="14" customFormat="1">
      <c r="A1521" s="14"/>
      <c r="B1521" s="244"/>
      <c r="C1521" s="245"/>
      <c r="D1521" s="235" t="s">
        <v>147</v>
      </c>
      <c r="E1521" s="246" t="s">
        <v>19</v>
      </c>
      <c r="F1521" s="247" t="s">
        <v>317</v>
      </c>
      <c r="G1521" s="245"/>
      <c r="H1521" s="248">
        <v>41.280000000000001</v>
      </c>
      <c r="I1521" s="249"/>
      <c r="J1521" s="245"/>
      <c r="K1521" s="245"/>
      <c r="L1521" s="250"/>
      <c r="M1521" s="251"/>
      <c r="N1521" s="252"/>
      <c r="O1521" s="252"/>
      <c r="P1521" s="252"/>
      <c r="Q1521" s="252"/>
      <c r="R1521" s="252"/>
      <c r="S1521" s="252"/>
      <c r="T1521" s="253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4" t="s">
        <v>147</v>
      </c>
      <c r="AU1521" s="254" t="s">
        <v>83</v>
      </c>
      <c r="AV1521" s="14" t="s">
        <v>83</v>
      </c>
      <c r="AW1521" s="14" t="s">
        <v>35</v>
      </c>
      <c r="AX1521" s="14" t="s">
        <v>73</v>
      </c>
      <c r="AY1521" s="254" t="s">
        <v>137</v>
      </c>
    </row>
    <row r="1522" s="13" customFormat="1">
      <c r="A1522" s="13"/>
      <c r="B1522" s="233"/>
      <c r="C1522" s="234"/>
      <c r="D1522" s="235" t="s">
        <v>147</v>
      </c>
      <c r="E1522" s="236" t="s">
        <v>19</v>
      </c>
      <c r="F1522" s="237" t="s">
        <v>272</v>
      </c>
      <c r="G1522" s="234"/>
      <c r="H1522" s="236" t="s">
        <v>19</v>
      </c>
      <c r="I1522" s="238"/>
      <c r="J1522" s="234"/>
      <c r="K1522" s="234"/>
      <c r="L1522" s="239"/>
      <c r="M1522" s="240"/>
      <c r="N1522" s="241"/>
      <c r="O1522" s="241"/>
      <c r="P1522" s="241"/>
      <c r="Q1522" s="241"/>
      <c r="R1522" s="241"/>
      <c r="S1522" s="241"/>
      <c r="T1522" s="242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3" t="s">
        <v>147</v>
      </c>
      <c r="AU1522" s="243" t="s">
        <v>83</v>
      </c>
      <c r="AV1522" s="13" t="s">
        <v>81</v>
      </c>
      <c r="AW1522" s="13" t="s">
        <v>35</v>
      </c>
      <c r="AX1522" s="13" t="s">
        <v>73</v>
      </c>
      <c r="AY1522" s="243" t="s">
        <v>137</v>
      </c>
    </row>
    <row r="1523" s="14" customFormat="1">
      <c r="A1523" s="14"/>
      <c r="B1523" s="244"/>
      <c r="C1523" s="245"/>
      <c r="D1523" s="235" t="s">
        <v>147</v>
      </c>
      <c r="E1523" s="246" t="s">
        <v>19</v>
      </c>
      <c r="F1523" s="247" t="s">
        <v>318</v>
      </c>
      <c r="G1523" s="245"/>
      <c r="H1523" s="248">
        <v>31.170000000000002</v>
      </c>
      <c r="I1523" s="249"/>
      <c r="J1523" s="245"/>
      <c r="K1523" s="245"/>
      <c r="L1523" s="250"/>
      <c r="M1523" s="251"/>
      <c r="N1523" s="252"/>
      <c r="O1523" s="252"/>
      <c r="P1523" s="252"/>
      <c r="Q1523" s="252"/>
      <c r="R1523" s="252"/>
      <c r="S1523" s="252"/>
      <c r="T1523" s="253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4" t="s">
        <v>147</v>
      </c>
      <c r="AU1523" s="254" t="s">
        <v>83</v>
      </c>
      <c r="AV1523" s="14" t="s">
        <v>83</v>
      </c>
      <c r="AW1523" s="14" t="s">
        <v>35</v>
      </c>
      <c r="AX1523" s="14" t="s">
        <v>73</v>
      </c>
      <c r="AY1523" s="254" t="s">
        <v>137</v>
      </c>
    </row>
    <row r="1524" s="13" customFormat="1">
      <c r="A1524" s="13"/>
      <c r="B1524" s="233"/>
      <c r="C1524" s="234"/>
      <c r="D1524" s="235" t="s">
        <v>147</v>
      </c>
      <c r="E1524" s="236" t="s">
        <v>19</v>
      </c>
      <c r="F1524" s="237" t="s">
        <v>194</v>
      </c>
      <c r="G1524" s="234"/>
      <c r="H1524" s="236" t="s">
        <v>19</v>
      </c>
      <c r="I1524" s="238"/>
      <c r="J1524" s="234"/>
      <c r="K1524" s="234"/>
      <c r="L1524" s="239"/>
      <c r="M1524" s="240"/>
      <c r="N1524" s="241"/>
      <c r="O1524" s="241"/>
      <c r="P1524" s="241"/>
      <c r="Q1524" s="241"/>
      <c r="R1524" s="241"/>
      <c r="S1524" s="241"/>
      <c r="T1524" s="242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3" t="s">
        <v>147</v>
      </c>
      <c r="AU1524" s="243" t="s">
        <v>83</v>
      </c>
      <c r="AV1524" s="13" t="s">
        <v>81</v>
      </c>
      <c r="AW1524" s="13" t="s">
        <v>35</v>
      </c>
      <c r="AX1524" s="13" t="s">
        <v>73</v>
      </c>
      <c r="AY1524" s="243" t="s">
        <v>137</v>
      </c>
    </row>
    <row r="1525" s="14" customFormat="1">
      <c r="A1525" s="14"/>
      <c r="B1525" s="244"/>
      <c r="C1525" s="245"/>
      <c r="D1525" s="235" t="s">
        <v>147</v>
      </c>
      <c r="E1525" s="246" t="s">
        <v>19</v>
      </c>
      <c r="F1525" s="247" t="s">
        <v>319</v>
      </c>
      <c r="G1525" s="245"/>
      <c r="H1525" s="248">
        <v>3.7999999999999998</v>
      </c>
      <c r="I1525" s="249"/>
      <c r="J1525" s="245"/>
      <c r="K1525" s="245"/>
      <c r="L1525" s="250"/>
      <c r="M1525" s="251"/>
      <c r="N1525" s="252"/>
      <c r="O1525" s="252"/>
      <c r="P1525" s="252"/>
      <c r="Q1525" s="252"/>
      <c r="R1525" s="252"/>
      <c r="S1525" s="252"/>
      <c r="T1525" s="253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4" t="s">
        <v>147</v>
      </c>
      <c r="AU1525" s="254" t="s">
        <v>83</v>
      </c>
      <c r="AV1525" s="14" t="s">
        <v>83</v>
      </c>
      <c r="AW1525" s="14" t="s">
        <v>35</v>
      </c>
      <c r="AX1525" s="14" t="s">
        <v>73</v>
      </c>
      <c r="AY1525" s="254" t="s">
        <v>137</v>
      </c>
    </row>
    <row r="1526" s="15" customFormat="1">
      <c r="A1526" s="15"/>
      <c r="B1526" s="265"/>
      <c r="C1526" s="266"/>
      <c r="D1526" s="235" t="s">
        <v>147</v>
      </c>
      <c r="E1526" s="267" t="s">
        <v>19</v>
      </c>
      <c r="F1526" s="268" t="s">
        <v>201</v>
      </c>
      <c r="G1526" s="266"/>
      <c r="H1526" s="269">
        <v>76.25</v>
      </c>
      <c r="I1526" s="270"/>
      <c r="J1526" s="266"/>
      <c r="K1526" s="266"/>
      <c r="L1526" s="271"/>
      <c r="M1526" s="272"/>
      <c r="N1526" s="273"/>
      <c r="O1526" s="273"/>
      <c r="P1526" s="273"/>
      <c r="Q1526" s="273"/>
      <c r="R1526" s="273"/>
      <c r="S1526" s="273"/>
      <c r="T1526" s="274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75" t="s">
        <v>147</v>
      </c>
      <c r="AU1526" s="275" t="s">
        <v>83</v>
      </c>
      <c r="AV1526" s="15" t="s">
        <v>145</v>
      </c>
      <c r="AW1526" s="15" t="s">
        <v>35</v>
      </c>
      <c r="AX1526" s="15" t="s">
        <v>81</v>
      </c>
      <c r="AY1526" s="275" t="s">
        <v>137</v>
      </c>
    </row>
    <row r="1527" s="2" customFormat="1" ht="16.5" customHeight="1">
      <c r="A1527" s="40"/>
      <c r="B1527" s="41"/>
      <c r="C1527" s="255" t="s">
        <v>1564</v>
      </c>
      <c r="D1527" s="255" t="s">
        <v>157</v>
      </c>
      <c r="E1527" s="256" t="s">
        <v>1565</v>
      </c>
      <c r="F1527" s="257" t="s">
        <v>1566</v>
      </c>
      <c r="G1527" s="258" t="s">
        <v>143</v>
      </c>
      <c r="H1527" s="259">
        <v>80.063000000000002</v>
      </c>
      <c r="I1527" s="260"/>
      <c r="J1527" s="261">
        <f>ROUND(I1527*H1527,2)</f>
        <v>0</v>
      </c>
      <c r="K1527" s="257" t="s">
        <v>144</v>
      </c>
      <c r="L1527" s="262"/>
      <c r="M1527" s="263" t="s">
        <v>19</v>
      </c>
      <c r="N1527" s="264" t="s">
        <v>44</v>
      </c>
      <c r="O1527" s="86"/>
      <c r="P1527" s="229">
        <f>O1527*H1527</f>
        <v>0</v>
      </c>
      <c r="Q1527" s="229">
        <v>0.0118</v>
      </c>
      <c r="R1527" s="229">
        <f>Q1527*H1527</f>
        <v>0.94474340000000001</v>
      </c>
      <c r="S1527" s="229">
        <v>0</v>
      </c>
      <c r="T1527" s="230">
        <f>S1527*H1527</f>
        <v>0</v>
      </c>
      <c r="U1527" s="40"/>
      <c r="V1527" s="40"/>
      <c r="W1527" s="40"/>
      <c r="X1527" s="40"/>
      <c r="Y1527" s="40"/>
      <c r="Z1527" s="40"/>
      <c r="AA1527" s="40"/>
      <c r="AB1527" s="40"/>
      <c r="AC1527" s="40"/>
      <c r="AD1527" s="40"/>
      <c r="AE1527" s="40"/>
      <c r="AR1527" s="231" t="s">
        <v>353</v>
      </c>
      <c r="AT1527" s="231" t="s">
        <v>157</v>
      </c>
      <c r="AU1527" s="231" t="s">
        <v>83</v>
      </c>
      <c r="AY1527" s="19" t="s">
        <v>137</v>
      </c>
      <c r="BE1527" s="232">
        <f>IF(N1527="základní",J1527,0)</f>
        <v>0</v>
      </c>
      <c r="BF1527" s="232">
        <f>IF(N1527="snížená",J1527,0)</f>
        <v>0</v>
      </c>
      <c r="BG1527" s="232">
        <f>IF(N1527="zákl. přenesená",J1527,0)</f>
        <v>0</v>
      </c>
      <c r="BH1527" s="232">
        <f>IF(N1527="sníž. přenesená",J1527,0)</f>
        <v>0</v>
      </c>
      <c r="BI1527" s="232">
        <f>IF(N1527="nulová",J1527,0)</f>
        <v>0</v>
      </c>
      <c r="BJ1527" s="19" t="s">
        <v>81</v>
      </c>
      <c r="BK1527" s="232">
        <f>ROUND(I1527*H1527,2)</f>
        <v>0</v>
      </c>
      <c r="BL1527" s="19" t="s">
        <v>239</v>
      </c>
      <c r="BM1527" s="231" t="s">
        <v>1567</v>
      </c>
    </row>
    <row r="1528" s="13" customFormat="1">
      <c r="A1528" s="13"/>
      <c r="B1528" s="233"/>
      <c r="C1528" s="234"/>
      <c r="D1528" s="235" t="s">
        <v>147</v>
      </c>
      <c r="E1528" s="236" t="s">
        <v>19</v>
      </c>
      <c r="F1528" s="237" t="s">
        <v>172</v>
      </c>
      <c r="G1528" s="234"/>
      <c r="H1528" s="236" t="s">
        <v>19</v>
      </c>
      <c r="I1528" s="238"/>
      <c r="J1528" s="234"/>
      <c r="K1528" s="234"/>
      <c r="L1528" s="239"/>
      <c r="M1528" s="240"/>
      <c r="N1528" s="241"/>
      <c r="O1528" s="241"/>
      <c r="P1528" s="241"/>
      <c r="Q1528" s="241"/>
      <c r="R1528" s="241"/>
      <c r="S1528" s="241"/>
      <c r="T1528" s="242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3" t="s">
        <v>147</v>
      </c>
      <c r="AU1528" s="243" t="s">
        <v>83</v>
      </c>
      <c r="AV1528" s="13" t="s">
        <v>81</v>
      </c>
      <c r="AW1528" s="13" t="s">
        <v>35</v>
      </c>
      <c r="AX1528" s="13" t="s">
        <v>73</v>
      </c>
      <c r="AY1528" s="243" t="s">
        <v>137</v>
      </c>
    </row>
    <row r="1529" s="14" customFormat="1">
      <c r="A1529" s="14"/>
      <c r="B1529" s="244"/>
      <c r="C1529" s="245"/>
      <c r="D1529" s="235" t="s">
        <v>147</v>
      </c>
      <c r="E1529" s="246" t="s">
        <v>19</v>
      </c>
      <c r="F1529" s="247" t="s">
        <v>317</v>
      </c>
      <c r="G1529" s="245"/>
      <c r="H1529" s="248">
        <v>41.280000000000001</v>
      </c>
      <c r="I1529" s="249"/>
      <c r="J1529" s="245"/>
      <c r="K1529" s="245"/>
      <c r="L1529" s="250"/>
      <c r="M1529" s="251"/>
      <c r="N1529" s="252"/>
      <c r="O1529" s="252"/>
      <c r="P1529" s="252"/>
      <c r="Q1529" s="252"/>
      <c r="R1529" s="252"/>
      <c r="S1529" s="252"/>
      <c r="T1529" s="253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4" t="s">
        <v>147</v>
      </c>
      <c r="AU1529" s="254" t="s">
        <v>83</v>
      </c>
      <c r="AV1529" s="14" t="s">
        <v>83</v>
      </c>
      <c r="AW1529" s="14" t="s">
        <v>35</v>
      </c>
      <c r="AX1529" s="14" t="s">
        <v>73</v>
      </c>
      <c r="AY1529" s="254" t="s">
        <v>137</v>
      </c>
    </row>
    <row r="1530" s="13" customFormat="1">
      <c r="A1530" s="13"/>
      <c r="B1530" s="233"/>
      <c r="C1530" s="234"/>
      <c r="D1530" s="235" t="s">
        <v>147</v>
      </c>
      <c r="E1530" s="236" t="s">
        <v>19</v>
      </c>
      <c r="F1530" s="237" t="s">
        <v>272</v>
      </c>
      <c r="G1530" s="234"/>
      <c r="H1530" s="236" t="s">
        <v>19</v>
      </c>
      <c r="I1530" s="238"/>
      <c r="J1530" s="234"/>
      <c r="K1530" s="234"/>
      <c r="L1530" s="239"/>
      <c r="M1530" s="240"/>
      <c r="N1530" s="241"/>
      <c r="O1530" s="241"/>
      <c r="P1530" s="241"/>
      <c r="Q1530" s="241"/>
      <c r="R1530" s="241"/>
      <c r="S1530" s="241"/>
      <c r="T1530" s="242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3" t="s">
        <v>147</v>
      </c>
      <c r="AU1530" s="243" t="s">
        <v>83</v>
      </c>
      <c r="AV1530" s="13" t="s">
        <v>81</v>
      </c>
      <c r="AW1530" s="13" t="s">
        <v>35</v>
      </c>
      <c r="AX1530" s="13" t="s">
        <v>73</v>
      </c>
      <c r="AY1530" s="243" t="s">
        <v>137</v>
      </c>
    </row>
    <row r="1531" s="14" customFormat="1">
      <c r="A1531" s="14"/>
      <c r="B1531" s="244"/>
      <c r="C1531" s="245"/>
      <c r="D1531" s="235" t="s">
        <v>147</v>
      </c>
      <c r="E1531" s="246" t="s">
        <v>19</v>
      </c>
      <c r="F1531" s="247" t="s">
        <v>318</v>
      </c>
      <c r="G1531" s="245"/>
      <c r="H1531" s="248">
        <v>31.170000000000002</v>
      </c>
      <c r="I1531" s="249"/>
      <c r="J1531" s="245"/>
      <c r="K1531" s="245"/>
      <c r="L1531" s="250"/>
      <c r="M1531" s="251"/>
      <c r="N1531" s="252"/>
      <c r="O1531" s="252"/>
      <c r="P1531" s="252"/>
      <c r="Q1531" s="252"/>
      <c r="R1531" s="252"/>
      <c r="S1531" s="252"/>
      <c r="T1531" s="253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4" t="s">
        <v>147</v>
      </c>
      <c r="AU1531" s="254" t="s">
        <v>83</v>
      </c>
      <c r="AV1531" s="14" t="s">
        <v>83</v>
      </c>
      <c r="AW1531" s="14" t="s">
        <v>35</v>
      </c>
      <c r="AX1531" s="14" t="s">
        <v>73</v>
      </c>
      <c r="AY1531" s="254" t="s">
        <v>137</v>
      </c>
    </row>
    <row r="1532" s="13" customFormat="1">
      <c r="A1532" s="13"/>
      <c r="B1532" s="233"/>
      <c r="C1532" s="234"/>
      <c r="D1532" s="235" t="s">
        <v>147</v>
      </c>
      <c r="E1532" s="236" t="s">
        <v>19</v>
      </c>
      <c r="F1532" s="237" t="s">
        <v>194</v>
      </c>
      <c r="G1532" s="234"/>
      <c r="H1532" s="236" t="s">
        <v>19</v>
      </c>
      <c r="I1532" s="238"/>
      <c r="J1532" s="234"/>
      <c r="K1532" s="234"/>
      <c r="L1532" s="239"/>
      <c r="M1532" s="240"/>
      <c r="N1532" s="241"/>
      <c r="O1532" s="241"/>
      <c r="P1532" s="241"/>
      <c r="Q1532" s="241"/>
      <c r="R1532" s="241"/>
      <c r="S1532" s="241"/>
      <c r="T1532" s="242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3" t="s">
        <v>147</v>
      </c>
      <c r="AU1532" s="243" t="s">
        <v>83</v>
      </c>
      <c r="AV1532" s="13" t="s">
        <v>81</v>
      </c>
      <c r="AW1532" s="13" t="s">
        <v>35</v>
      </c>
      <c r="AX1532" s="13" t="s">
        <v>73</v>
      </c>
      <c r="AY1532" s="243" t="s">
        <v>137</v>
      </c>
    </row>
    <row r="1533" s="14" customFormat="1">
      <c r="A1533" s="14"/>
      <c r="B1533" s="244"/>
      <c r="C1533" s="245"/>
      <c r="D1533" s="235" t="s">
        <v>147</v>
      </c>
      <c r="E1533" s="246" t="s">
        <v>19</v>
      </c>
      <c r="F1533" s="247" t="s">
        <v>319</v>
      </c>
      <c r="G1533" s="245"/>
      <c r="H1533" s="248">
        <v>3.7999999999999998</v>
      </c>
      <c r="I1533" s="249"/>
      <c r="J1533" s="245"/>
      <c r="K1533" s="245"/>
      <c r="L1533" s="250"/>
      <c r="M1533" s="251"/>
      <c r="N1533" s="252"/>
      <c r="O1533" s="252"/>
      <c r="P1533" s="252"/>
      <c r="Q1533" s="252"/>
      <c r="R1533" s="252"/>
      <c r="S1533" s="252"/>
      <c r="T1533" s="253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4" t="s">
        <v>147</v>
      </c>
      <c r="AU1533" s="254" t="s">
        <v>83</v>
      </c>
      <c r="AV1533" s="14" t="s">
        <v>83</v>
      </c>
      <c r="AW1533" s="14" t="s">
        <v>35</v>
      </c>
      <c r="AX1533" s="14" t="s">
        <v>73</v>
      </c>
      <c r="AY1533" s="254" t="s">
        <v>137</v>
      </c>
    </row>
    <row r="1534" s="15" customFormat="1">
      <c r="A1534" s="15"/>
      <c r="B1534" s="265"/>
      <c r="C1534" s="266"/>
      <c r="D1534" s="235" t="s">
        <v>147</v>
      </c>
      <c r="E1534" s="267" t="s">
        <v>19</v>
      </c>
      <c r="F1534" s="268" t="s">
        <v>201</v>
      </c>
      <c r="G1534" s="266"/>
      <c r="H1534" s="269">
        <v>76.25</v>
      </c>
      <c r="I1534" s="270"/>
      <c r="J1534" s="266"/>
      <c r="K1534" s="266"/>
      <c r="L1534" s="271"/>
      <c r="M1534" s="272"/>
      <c r="N1534" s="273"/>
      <c r="O1534" s="273"/>
      <c r="P1534" s="273"/>
      <c r="Q1534" s="273"/>
      <c r="R1534" s="273"/>
      <c r="S1534" s="273"/>
      <c r="T1534" s="274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15"/>
      <c r="AT1534" s="275" t="s">
        <v>147</v>
      </c>
      <c r="AU1534" s="275" t="s">
        <v>83</v>
      </c>
      <c r="AV1534" s="15" t="s">
        <v>145</v>
      </c>
      <c r="AW1534" s="15" t="s">
        <v>35</v>
      </c>
      <c r="AX1534" s="15" t="s">
        <v>81</v>
      </c>
      <c r="AY1534" s="275" t="s">
        <v>137</v>
      </c>
    </row>
    <row r="1535" s="14" customFormat="1">
      <c r="A1535" s="14"/>
      <c r="B1535" s="244"/>
      <c r="C1535" s="245"/>
      <c r="D1535" s="235" t="s">
        <v>147</v>
      </c>
      <c r="E1535" s="245"/>
      <c r="F1535" s="247" t="s">
        <v>1568</v>
      </c>
      <c r="G1535" s="245"/>
      <c r="H1535" s="248">
        <v>80.063000000000002</v>
      </c>
      <c r="I1535" s="249"/>
      <c r="J1535" s="245"/>
      <c r="K1535" s="245"/>
      <c r="L1535" s="250"/>
      <c r="M1535" s="251"/>
      <c r="N1535" s="252"/>
      <c r="O1535" s="252"/>
      <c r="P1535" s="252"/>
      <c r="Q1535" s="252"/>
      <c r="R1535" s="252"/>
      <c r="S1535" s="252"/>
      <c r="T1535" s="253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4" t="s">
        <v>147</v>
      </c>
      <c r="AU1535" s="254" t="s">
        <v>83</v>
      </c>
      <c r="AV1535" s="14" t="s">
        <v>83</v>
      </c>
      <c r="AW1535" s="14" t="s">
        <v>4</v>
      </c>
      <c r="AX1535" s="14" t="s">
        <v>81</v>
      </c>
      <c r="AY1535" s="254" t="s">
        <v>137</v>
      </c>
    </row>
    <row r="1536" s="2" customFormat="1" ht="21.75" customHeight="1">
      <c r="A1536" s="40"/>
      <c r="B1536" s="41"/>
      <c r="C1536" s="220" t="s">
        <v>1569</v>
      </c>
      <c r="D1536" s="220" t="s">
        <v>140</v>
      </c>
      <c r="E1536" s="221" t="s">
        <v>1570</v>
      </c>
      <c r="F1536" s="222" t="s">
        <v>1571</v>
      </c>
      <c r="G1536" s="223" t="s">
        <v>143</v>
      </c>
      <c r="H1536" s="224">
        <v>3.7999999999999998</v>
      </c>
      <c r="I1536" s="225"/>
      <c r="J1536" s="226">
        <f>ROUND(I1536*H1536,2)</f>
        <v>0</v>
      </c>
      <c r="K1536" s="222" t="s">
        <v>144</v>
      </c>
      <c r="L1536" s="46"/>
      <c r="M1536" s="227" t="s">
        <v>19</v>
      </c>
      <c r="N1536" s="228" t="s">
        <v>44</v>
      </c>
      <c r="O1536" s="86"/>
      <c r="P1536" s="229">
        <f>O1536*H1536</f>
        <v>0</v>
      </c>
      <c r="Q1536" s="229">
        <v>0</v>
      </c>
      <c r="R1536" s="229">
        <f>Q1536*H1536</f>
        <v>0</v>
      </c>
      <c r="S1536" s="229">
        <v>0</v>
      </c>
      <c r="T1536" s="230">
        <f>S1536*H1536</f>
        <v>0</v>
      </c>
      <c r="U1536" s="40"/>
      <c r="V1536" s="40"/>
      <c r="W1536" s="40"/>
      <c r="X1536" s="40"/>
      <c r="Y1536" s="40"/>
      <c r="Z1536" s="40"/>
      <c r="AA1536" s="40"/>
      <c r="AB1536" s="40"/>
      <c r="AC1536" s="40"/>
      <c r="AD1536" s="40"/>
      <c r="AE1536" s="40"/>
      <c r="AR1536" s="231" t="s">
        <v>239</v>
      </c>
      <c r="AT1536" s="231" t="s">
        <v>140</v>
      </c>
      <c r="AU1536" s="231" t="s">
        <v>83</v>
      </c>
      <c r="AY1536" s="19" t="s">
        <v>137</v>
      </c>
      <c r="BE1536" s="232">
        <f>IF(N1536="základní",J1536,0)</f>
        <v>0</v>
      </c>
      <c r="BF1536" s="232">
        <f>IF(N1536="snížená",J1536,0)</f>
        <v>0</v>
      </c>
      <c r="BG1536" s="232">
        <f>IF(N1536="zákl. přenesená",J1536,0)</f>
        <v>0</v>
      </c>
      <c r="BH1536" s="232">
        <f>IF(N1536="sníž. přenesená",J1536,0)</f>
        <v>0</v>
      </c>
      <c r="BI1536" s="232">
        <f>IF(N1536="nulová",J1536,0)</f>
        <v>0</v>
      </c>
      <c r="BJ1536" s="19" t="s">
        <v>81</v>
      </c>
      <c r="BK1536" s="232">
        <f>ROUND(I1536*H1536,2)</f>
        <v>0</v>
      </c>
      <c r="BL1536" s="19" t="s">
        <v>239</v>
      </c>
      <c r="BM1536" s="231" t="s">
        <v>1572</v>
      </c>
    </row>
    <row r="1537" s="13" customFormat="1">
      <c r="A1537" s="13"/>
      <c r="B1537" s="233"/>
      <c r="C1537" s="234"/>
      <c r="D1537" s="235" t="s">
        <v>147</v>
      </c>
      <c r="E1537" s="236" t="s">
        <v>19</v>
      </c>
      <c r="F1537" s="237" t="s">
        <v>194</v>
      </c>
      <c r="G1537" s="234"/>
      <c r="H1537" s="236" t="s">
        <v>19</v>
      </c>
      <c r="I1537" s="238"/>
      <c r="J1537" s="234"/>
      <c r="K1537" s="234"/>
      <c r="L1537" s="239"/>
      <c r="M1537" s="240"/>
      <c r="N1537" s="241"/>
      <c r="O1537" s="241"/>
      <c r="P1537" s="241"/>
      <c r="Q1537" s="241"/>
      <c r="R1537" s="241"/>
      <c r="S1537" s="241"/>
      <c r="T1537" s="242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3" t="s">
        <v>147</v>
      </c>
      <c r="AU1537" s="243" t="s">
        <v>83</v>
      </c>
      <c r="AV1537" s="13" t="s">
        <v>81</v>
      </c>
      <c r="AW1537" s="13" t="s">
        <v>35</v>
      </c>
      <c r="AX1537" s="13" t="s">
        <v>73</v>
      </c>
      <c r="AY1537" s="243" t="s">
        <v>137</v>
      </c>
    </row>
    <row r="1538" s="14" customFormat="1">
      <c r="A1538" s="14"/>
      <c r="B1538" s="244"/>
      <c r="C1538" s="245"/>
      <c r="D1538" s="235" t="s">
        <v>147</v>
      </c>
      <c r="E1538" s="246" t="s">
        <v>19</v>
      </c>
      <c r="F1538" s="247" t="s">
        <v>319</v>
      </c>
      <c r="G1538" s="245"/>
      <c r="H1538" s="248">
        <v>3.7999999999999998</v>
      </c>
      <c r="I1538" s="249"/>
      <c r="J1538" s="245"/>
      <c r="K1538" s="245"/>
      <c r="L1538" s="250"/>
      <c r="M1538" s="251"/>
      <c r="N1538" s="252"/>
      <c r="O1538" s="252"/>
      <c r="P1538" s="252"/>
      <c r="Q1538" s="252"/>
      <c r="R1538" s="252"/>
      <c r="S1538" s="252"/>
      <c r="T1538" s="253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4" t="s">
        <v>147</v>
      </c>
      <c r="AU1538" s="254" t="s">
        <v>83</v>
      </c>
      <c r="AV1538" s="14" t="s">
        <v>83</v>
      </c>
      <c r="AW1538" s="14" t="s">
        <v>35</v>
      </c>
      <c r="AX1538" s="14" t="s">
        <v>81</v>
      </c>
      <c r="AY1538" s="254" t="s">
        <v>137</v>
      </c>
    </row>
    <row r="1539" s="2" customFormat="1" ht="21.75" customHeight="1">
      <c r="A1539" s="40"/>
      <c r="B1539" s="41"/>
      <c r="C1539" s="220" t="s">
        <v>1573</v>
      </c>
      <c r="D1539" s="220" t="s">
        <v>140</v>
      </c>
      <c r="E1539" s="221" t="s">
        <v>1574</v>
      </c>
      <c r="F1539" s="222" t="s">
        <v>1575</v>
      </c>
      <c r="G1539" s="223" t="s">
        <v>212</v>
      </c>
      <c r="H1539" s="224">
        <v>8.6099999999999994</v>
      </c>
      <c r="I1539" s="225"/>
      <c r="J1539" s="226">
        <f>ROUND(I1539*H1539,2)</f>
        <v>0</v>
      </c>
      <c r="K1539" s="222" t="s">
        <v>144</v>
      </c>
      <c r="L1539" s="46"/>
      <c r="M1539" s="227" t="s">
        <v>19</v>
      </c>
      <c r="N1539" s="228" t="s">
        <v>44</v>
      </c>
      <c r="O1539" s="86"/>
      <c r="P1539" s="229">
        <f>O1539*H1539</f>
        <v>0</v>
      </c>
      <c r="Q1539" s="229">
        <v>0.00050000000000000001</v>
      </c>
      <c r="R1539" s="229">
        <f>Q1539*H1539</f>
        <v>0.0043049999999999998</v>
      </c>
      <c r="S1539" s="229">
        <v>0</v>
      </c>
      <c r="T1539" s="230">
        <f>S1539*H1539</f>
        <v>0</v>
      </c>
      <c r="U1539" s="40"/>
      <c r="V1539" s="40"/>
      <c r="W1539" s="40"/>
      <c r="X1539" s="40"/>
      <c r="Y1539" s="40"/>
      <c r="Z1539" s="40"/>
      <c r="AA1539" s="40"/>
      <c r="AB1539" s="40"/>
      <c r="AC1539" s="40"/>
      <c r="AD1539" s="40"/>
      <c r="AE1539" s="40"/>
      <c r="AR1539" s="231" t="s">
        <v>239</v>
      </c>
      <c r="AT1539" s="231" t="s">
        <v>140</v>
      </c>
      <c r="AU1539" s="231" t="s">
        <v>83</v>
      </c>
      <c r="AY1539" s="19" t="s">
        <v>137</v>
      </c>
      <c r="BE1539" s="232">
        <f>IF(N1539="základní",J1539,0)</f>
        <v>0</v>
      </c>
      <c r="BF1539" s="232">
        <f>IF(N1539="snížená",J1539,0)</f>
        <v>0</v>
      </c>
      <c r="BG1539" s="232">
        <f>IF(N1539="zákl. přenesená",J1539,0)</f>
        <v>0</v>
      </c>
      <c r="BH1539" s="232">
        <f>IF(N1539="sníž. přenesená",J1539,0)</f>
        <v>0</v>
      </c>
      <c r="BI1539" s="232">
        <f>IF(N1539="nulová",J1539,0)</f>
        <v>0</v>
      </c>
      <c r="BJ1539" s="19" t="s">
        <v>81</v>
      </c>
      <c r="BK1539" s="232">
        <f>ROUND(I1539*H1539,2)</f>
        <v>0</v>
      </c>
      <c r="BL1539" s="19" t="s">
        <v>239</v>
      </c>
      <c r="BM1539" s="231" t="s">
        <v>1576</v>
      </c>
    </row>
    <row r="1540" s="13" customFormat="1">
      <c r="A1540" s="13"/>
      <c r="B1540" s="233"/>
      <c r="C1540" s="234"/>
      <c r="D1540" s="235" t="s">
        <v>147</v>
      </c>
      <c r="E1540" s="236" t="s">
        <v>19</v>
      </c>
      <c r="F1540" s="237" t="s">
        <v>1577</v>
      </c>
      <c r="G1540" s="234"/>
      <c r="H1540" s="236" t="s">
        <v>19</v>
      </c>
      <c r="I1540" s="238"/>
      <c r="J1540" s="234"/>
      <c r="K1540" s="234"/>
      <c r="L1540" s="239"/>
      <c r="M1540" s="240"/>
      <c r="N1540" s="241"/>
      <c r="O1540" s="241"/>
      <c r="P1540" s="241"/>
      <c r="Q1540" s="241"/>
      <c r="R1540" s="241"/>
      <c r="S1540" s="241"/>
      <c r="T1540" s="242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3" t="s">
        <v>147</v>
      </c>
      <c r="AU1540" s="243" t="s">
        <v>83</v>
      </c>
      <c r="AV1540" s="13" t="s">
        <v>81</v>
      </c>
      <c r="AW1540" s="13" t="s">
        <v>35</v>
      </c>
      <c r="AX1540" s="13" t="s">
        <v>73</v>
      </c>
      <c r="AY1540" s="243" t="s">
        <v>137</v>
      </c>
    </row>
    <row r="1541" s="14" customFormat="1">
      <c r="A1541" s="14"/>
      <c r="B1541" s="244"/>
      <c r="C1541" s="245"/>
      <c r="D1541" s="235" t="s">
        <v>147</v>
      </c>
      <c r="E1541" s="246" t="s">
        <v>19</v>
      </c>
      <c r="F1541" s="247" t="s">
        <v>729</v>
      </c>
      <c r="G1541" s="245"/>
      <c r="H1541" s="248">
        <v>8.6099999999999994</v>
      </c>
      <c r="I1541" s="249"/>
      <c r="J1541" s="245"/>
      <c r="K1541" s="245"/>
      <c r="L1541" s="250"/>
      <c r="M1541" s="251"/>
      <c r="N1541" s="252"/>
      <c r="O1541" s="252"/>
      <c r="P1541" s="252"/>
      <c r="Q1541" s="252"/>
      <c r="R1541" s="252"/>
      <c r="S1541" s="252"/>
      <c r="T1541" s="253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4" t="s">
        <v>147</v>
      </c>
      <c r="AU1541" s="254" t="s">
        <v>83</v>
      </c>
      <c r="AV1541" s="14" t="s">
        <v>83</v>
      </c>
      <c r="AW1541" s="14" t="s">
        <v>35</v>
      </c>
      <c r="AX1541" s="14" t="s">
        <v>81</v>
      </c>
      <c r="AY1541" s="254" t="s">
        <v>137</v>
      </c>
    </row>
    <row r="1542" s="2" customFormat="1" ht="21.75" customHeight="1">
      <c r="A1542" s="40"/>
      <c r="B1542" s="41"/>
      <c r="C1542" s="220" t="s">
        <v>1578</v>
      </c>
      <c r="D1542" s="220" t="s">
        <v>140</v>
      </c>
      <c r="E1542" s="221" t="s">
        <v>1579</v>
      </c>
      <c r="F1542" s="222" t="s">
        <v>1580</v>
      </c>
      <c r="G1542" s="223" t="s">
        <v>212</v>
      </c>
      <c r="H1542" s="224">
        <v>34.659999999999997</v>
      </c>
      <c r="I1542" s="225"/>
      <c r="J1542" s="226">
        <f>ROUND(I1542*H1542,2)</f>
        <v>0</v>
      </c>
      <c r="K1542" s="222" t="s">
        <v>144</v>
      </c>
      <c r="L1542" s="46"/>
      <c r="M1542" s="227" t="s">
        <v>19</v>
      </c>
      <c r="N1542" s="228" t="s">
        <v>44</v>
      </c>
      <c r="O1542" s="86"/>
      <c r="P1542" s="229">
        <f>O1542*H1542</f>
        <v>0</v>
      </c>
      <c r="Q1542" s="229">
        <v>3.0000000000000001E-05</v>
      </c>
      <c r="R1542" s="229">
        <f>Q1542*H1542</f>
        <v>0.0010398</v>
      </c>
      <c r="S1542" s="229">
        <v>0</v>
      </c>
      <c r="T1542" s="230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31" t="s">
        <v>239</v>
      </c>
      <c r="AT1542" s="231" t="s">
        <v>140</v>
      </c>
      <c r="AU1542" s="231" t="s">
        <v>83</v>
      </c>
      <c r="AY1542" s="19" t="s">
        <v>137</v>
      </c>
      <c r="BE1542" s="232">
        <f>IF(N1542="základní",J1542,0)</f>
        <v>0</v>
      </c>
      <c r="BF1542" s="232">
        <f>IF(N1542="snížená",J1542,0)</f>
        <v>0</v>
      </c>
      <c r="BG1542" s="232">
        <f>IF(N1542="zákl. přenesená",J1542,0)</f>
        <v>0</v>
      </c>
      <c r="BH1542" s="232">
        <f>IF(N1542="sníž. přenesená",J1542,0)</f>
        <v>0</v>
      </c>
      <c r="BI1542" s="232">
        <f>IF(N1542="nulová",J1542,0)</f>
        <v>0</v>
      </c>
      <c r="BJ1542" s="19" t="s">
        <v>81</v>
      </c>
      <c r="BK1542" s="232">
        <f>ROUND(I1542*H1542,2)</f>
        <v>0</v>
      </c>
      <c r="BL1542" s="19" t="s">
        <v>239</v>
      </c>
      <c r="BM1542" s="231" t="s">
        <v>1581</v>
      </c>
    </row>
    <row r="1543" s="13" customFormat="1">
      <c r="A1543" s="13"/>
      <c r="B1543" s="233"/>
      <c r="C1543" s="234"/>
      <c r="D1543" s="235" t="s">
        <v>147</v>
      </c>
      <c r="E1543" s="236" t="s">
        <v>19</v>
      </c>
      <c r="F1543" s="237" t="s">
        <v>1582</v>
      </c>
      <c r="G1543" s="234"/>
      <c r="H1543" s="236" t="s">
        <v>19</v>
      </c>
      <c r="I1543" s="238"/>
      <c r="J1543" s="234"/>
      <c r="K1543" s="234"/>
      <c r="L1543" s="239"/>
      <c r="M1543" s="240"/>
      <c r="N1543" s="241"/>
      <c r="O1543" s="241"/>
      <c r="P1543" s="241"/>
      <c r="Q1543" s="241"/>
      <c r="R1543" s="241"/>
      <c r="S1543" s="241"/>
      <c r="T1543" s="242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3" t="s">
        <v>147</v>
      </c>
      <c r="AU1543" s="243" t="s">
        <v>83</v>
      </c>
      <c r="AV1543" s="13" t="s">
        <v>81</v>
      </c>
      <c r="AW1543" s="13" t="s">
        <v>35</v>
      </c>
      <c r="AX1543" s="13" t="s">
        <v>73</v>
      </c>
      <c r="AY1543" s="243" t="s">
        <v>137</v>
      </c>
    </row>
    <row r="1544" s="13" customFormat="1">
      <c r="A1544" s="13"/>
      <c r="B1544" s="233"/>
      <c r="C1544" s="234"/>
      <c r="D1544" s="235" t="s">
        <v>147</v>
      </c>
      <c r="E1544" s="236" t="s">
        <v>19</v>
      </c>
      <c r="F1544" s="237" t="s">
        <v>172</v>
      </c>
      <c r="G1544" s="234"/>
      <c r="H1544" s="236" t="s">
        <v>19</v>
      </c>
      <c r="I1544" s="238"/>
      <c r="J1544" s="234"/>
      <c r="K1544" s="234"/>
      <c r="L1544" s="239"/>
      <c r="M1544" s="240"/>
      <c r="N1544" s="241"/>
      <c r="O1544" s="241"/>
      <c r="P1544" s="241"/>
      <c r="Q1544" s="241"/>
      <c r="R1544" s="241"/>
      <c r="S1544" s="241"/>
      <c r="T1544" s="242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3" t="s">
        <v>147</v>
      </c>
      <c r="AU1544" s="243" t="s">
        <v>83</v>
      </c>
      <c r="AV1544" s="13" t="s">
        <v>81</v>
      </c>
      <c r="AW1544" s="13" t="s">
        <v>35</v>
      </c>
      <c r="AX1544" s="13" t="s">
        <v>73</v>
      </c>
      <c r="AY1544" s="243" t="s">
        <v>137</v>
      </c>
    </row>
    <row r="1545" s="14" customFormat="1">
      <c r="A1545" s="14"/>
      <c r="B1545" s="244"/>
      <c r="C1545" s="245"/>
      <c r="D1545" s="235" t="s">
        <v>147</v>
      </c>
      <c r="E1545" s="246" t="s">
        <v>19</v>
      </c>
      <c r="F1545" s="247" t="s">
        <v>1555</v>
      </c>
      <c r="G1545" s="245"/>
      <c r="H1545" s="248">
        <v>13.76</v>
      </c>
      <c r="I1545" s="249"/>
      <c r="J1545" s="245"/>
      <c r="K1545" s="245"/>
      <c r="L1545" s="250"/>
      <c r="M1545" s="251"/>
      <c r="N1545" s="252"/>
      <c r="O1545" s="252"/>
      <c r="P1545" s="252"/>
      <c r="Q1545" s="252"/>
      <c r="R1545" s="252"/>
      <c r="S1545" s="252"/>
      <c r="T1545" s="253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4" t="s">
        <v>147</v>
      </c>
      <c r="AU1545" s="254" t="s">
        <v>83</v>
      </c>
      <c r="AV1545" s="14" t="s">
        <v>83</v>
      </c>
      <c r="AW1545" s="14" t="s">
        <v>35</v>
      </c>
      <c r="AX1545" s="14" t="s">
        <v>73</v>
      </c>
      <c r="AY1545" s="254" t="s">
        <v>137</v>
      </c>
    </row>
    <row r="1546" s="13" customFormat="1">
      <c r="A1546" s="13"/>
      <c r="B1546" s="233"/>
      <c r="C1546" s="234"/>
      <c r="D1546" s="235" t="s">
        <v>147</v>
      </c>
      <c r="E1546" s="236" t="s">
        <v>19</v>
      </c>
      <c r="F1546" s="237" t="s">
        <v>272</v>
      </c>
      <c r="G1546" s="234"/>
      <c r="H1546" s="236" t="s">
        <v>19</v>
      </c>
      <c r="I1546" s="238"/>
      <c r="J1546" s="234"/>
      <c r="K1546" s="234"/>
      <c r="L1546" s="239"/>
      <c r="M1546" s="240"/>
      <c r="N1546" s="241"/>
      <c r="O1546" s="241"/>
      <c r="P1546" s="241"/>
      <c r="Q1546" s="241"/>
      <c r="R1546" s="241"/>
      <c r="S1546" s="241"/>
      <c r="T1546" s="242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3" t="s">
        <v>147</v>
      </c>
      <c r="AU1546" s="243" t="s">
        <v>83</v>
      </c>
      <c r="AV1546" s="13" t="s">
        <v>81</v>
      </c>
      <c r="AW1546" s="13" t="s">
        <v>35</v>
      </c>
      <c r="AX1546" s="13" t="s">
        <v>73</v>
      </c>
      <c r="AY1546" s="243" t="s">
        <v>137</v>
      </c>
    </row>
    <row r="1547" s="14" customFormat="1">
      <c r="A1547" s="14"/>
      <c r="B1547" s="244"/>
      <c r="C1547" s="245"/>
      <c r="D1547" s="235" t="s">
        <v>147</v>
      </c>
      <c r="E1547" s="246" t="s">
        <v>19</v>
      </c>
      <c r="F1547" s="247" t="s">
        <v>1557</v>
      </c>
      <c r="G1547" s="245"/>
      <c r="H1547" s="248">
        <v>10.390000000000001</v>
      </c>
      <c r="I1547" s="249"/>
      <c r="J1547" s="245"/>
      <c r="K1547" s="245"/>
      <c r="L1547" s="250"/>
      <c r="M1547" s="251"/>
      <c r="N1547" s="252"/>
      <c r="O1547" s="252"/>
      <c r="P1547" s="252"/>
      <c r="Q1547" s="252"/>
      <c r="R1547" s="252"/>
      <c r="S1547" s="252"/>
      <c r="T1547" s="253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4" t="s">
        <v>147</v>
      </c>
      <c r="AU1547" s="254" t="s">
        <v>83</v>
      </c>
      <c r="AV1547" s="14" t="s">
        <v>83</v>
      </c>
      <c r="AW1547" s="14" t="s">
        <v>35</v>
      </c>
      <c r="AX1547" s="14" t="s">
        <v>73</v>
      </c>
      <c r="AY1547" s="254" t="s">
        <v>137</v>
      </c>
    </row>
    <row r="1548" s="13" customFormat="1">
      <c r="A1548" s="13"/>
      <c r="B1548" s="233"/>
      <c r="C1548" s="234"/>
      <c r="D1548" s="235" t="s">
        <v>147</v>
      </c>
      <c r="E1548" s="236" t="s">
        <v>19</v>
      </c>
      <c r="F1548" s="237" t="s">
        <v>194</v>
      </c>
      <c r="G1548" s="234"/>
      <c r="H1548" s="236" t="s">
        <v>19</v>
      </c>
      <c r="I1548" s="238"/>
      <c r="J1548" s="234"/>
      <c r="K1548" s="234"/>
      <c r="L1548" s="239"/>
      <c r="M1548" s="240"/>
      <c r="N1548" s="241"/>
      <c r="O1548" s="241"/>
      <c r="P1548" s="241"/>
      <c r="Q1548" s="241"/>
      <c r="R1548" s="241"/>
      <c r="S1548" s="241"/>
      <c r="T1548" s="242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3" t="s">
        <v>147</v>
      </c>
      <c r="AU1548" s="243" t="s">
        <v>83</v>
      </c>
      <c r="AV1548" s="13" t="s">
        <v>81</v>
      </c>
      <c r="AW1548" s="13" t="s">
        <v>35</v>
      </c>
      <c r="AX1548" s="13" t="s">
        <v>73</v>
      </c>
      <c r="AY1548" s="243" t="s">
        <v>137</v>
      </c>
    </row>
    <row r="1549" s="14" customFormat="1">
      <c r="A1549" s="14"/>
      <c r="B1549" s="244"/>
      <c r="C1549" s="245"/>
      <c r="D1549" s="235" t="s">
        <v>147</v>
      </c>
      <c r="E1549" s="246" t="s">
        <v>19</v>
      </c>
      <c r="F1549" s="247" t="s">
        <v>1558</v>
      </c>
      <c r="G1549" s="245"/>
      <c r="H1549" s="248">
        <v>1.8999999999999999</v>
      </c>
      <c r="I1549" s="249"/>
      <c r="J1549" s="245"/>
      <c r="K1549" s="245"/>
      <c r="L1549" s="250"/>
      <c r="M1549" s="251"/>
      <c r="N1549" s="252"/>
      <c r="O1549" s="252"/>
      <c r="P1549" s="252"/>
      <c r="Q1549" s="252"/>
      <c r="R1549" s="252"/>
      <c r="S1549" s="252"/>
      <c r="T1549" s="253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4" t="s">
        <v>147</v>
      </c>
      <c r="AU1549" s="254" t="s">
        <v>83</v>
      </c>
      <c r="AV1549" s="14" t="s">
        <v>83</v>
      </c>
      <c r="AW1549" s="14" t="s">
        <v>35</v>
      </c>
      <c r="AX1549" s="14" t="s">
        <v>73</v>
      </c>
      <c r="AY1549" s="254" t="s">
        <v>137</v>
      </c>
    </row>
    <row r="1550" s="13" customFormat="1">
      <c r="A1550" s="13"/>
      <c r="B1550" s="233"/>
      <c r="C1550" s="234"/>
      <c r="D1550" s="235" t="s">
        <v>147</v>
      </c>
      <c r="E1550" s="236" t="s">
        <v>19</v>
      </c>
      <c r="F1550" s="237" t="s">
        <v>1583</v>
      </c>
      <c r="G1550" s="234"/>
      <c r="H1550" s="236" t="s">
        <v>19</v>
      </c>
      <c r="I1550" s="238"/>
      <c r="J1550" s="234"/>
      <c r="K1550" s="234"/>
      <c r="L1550" s="239"/>
      <c r="M1550" s="240"/>
      <c r="N1550" s="241"/>
      <c r="O1550" s="241"/>
      <c r="P1550" s="241"/>
      <c r="Q1550" s="241"/>
      <c r="R1550" s="241"/>
      <c r="S1550" s="241"/>
      <c r="T1550" s="242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3" t="s">
        <v>147</v>
      </c>
      <c r="AU1550" s="243" t="s">
        <v>83</v>
      </c>
      <c r="AV1550" s="13" t="s">
        <v>81</v>
      </c>
      <c r="AW1550" s="13" t="s">
        <v>35</v>
      </c>
      <c r="AX1550" s="13" t="s">
        <v>73</v>
      </c>
      <c r="AY1550" s="243" t="s">
        <v>137</v>
      </c>
    </row>
    <row r="1551" s="14" customFormat="1">
      <c r="A1551" s="14"/>
      <c r="B1551" s="244"/>
      <c r="C1551" s="245"/>
      <c r="D1551" s="235" t="s">
        <v>147</v>
      </c>
      <c r="E1551" s="246" t="s">
        <v>19</v>
      </c>
      <c r="F1551" s="247" t="s">
        <v>729</v>
      </c>
      <c r="G1551" s="245"/>
      <c r="H1551" s="248">
        <v>8.6099999999999994</v>
      </c>
      <c r="I1551" s="249"/>
      <c r="J1551" s="245"/>
      <c r="K1551" s="245"/>
      <c r="L1551" s="250"/>
      <c r="M1551" s="251"/>
      <c r="N1551" s="252"/>
      <c r="O1551" s="252"/>
      <c r="P1551" s="252"/>
      <c r="Q1551" s="252"/>
      <c r="R1551" s="252"/>
      <c r="S1551" s="252"/>
      <c r="T1551" s="253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4" t="s">
        <v>147</v>
      </c>
      <c r="AU1551" s="254" t="s">
        <v>83</v>
      </c>
      <c r="AV1551" s="14" t="s">
        <v>83</v>
      </c>
      <c r="AW1551" s="14" t="s">
        <v>35</v>
      </c>
      <c r="AX1551" s="14" t="s">
        <v>73</v>
      </c>
      <c r="AY1551" s="254" t="s">
        <v>137</v>
      </c>
    </row>
    <row r="1552" s="15" customFormat="1">
      <c r="A1552" s="15"/>
      <c r="B1552" s="265"/>
      <c r="C1552" s="266"/>
      <c r="D1552" s="235" t="s">
        <v>147</v>
      </c>
      <c r="E1552" s="267" t="s">
        <v>19</v>
      </c>
      <c r="F1552" s="268" t="s">
        <v>201</v>
      </c>
      <c r="G1552" s="266"/>
      <c r="H1552" s="269">
        <v>34.659999999999997</v>
      </c>
      <c r="I1552" s="270"/>
      <c r="J1552" s="266"/>
      <c r="K1552" s="266"/>
      <c r="L1552" s="271"/>
      <c r="M1552" s="272"/>
      <c r="N1552" s="273"/>
      <c r="O1552" s="273"/>
      <c r="P1552" s="273"/>
      <c r="Q1552" s="273"/>
      <c r="R1552" s="273"/>
      <c r="S1552" s="273"/>
      <c r="T1552" s="274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15"/>
      <c r="AT1552" s="275" t="s">
        <v>147</v>
      </c>
      <c r="AU1552" s="275" t="s">
        <v>83</v>
      </c>
      <c r="AV1552" s="15" t="s">
        <v>145</v>
      </c>
      <c r="AW1552" s="15" t="s">
        <v>35</v>
      </c>
      <c r="AX1552" s="15" t="s">
        <v>81</v>
      </c>
      <c r="AY1552" s="275" t="s">
        <v>137</v>
      </c>
    </row>
    <row r="1553" s="2" customFormat="1" ht="21.75" customHeight="1">
      <c r="A1553" s="40"/>
      <c r="B1553" s="41"/>
      <c r="C1553" s="220" t="s">
        <v>1584</v>
      </c>
      <c r="D1553" s="220" t="s">
        <v>140</v>
      </c>
      <c r="E1553" s="221" t="s">
        <v>1585</v>
      </c>
      <c r="F1553" s="222" t="s">
        <v>1586</v>
      </c>
      <c r="G1553" s="223" t="s">
        <v>143</v>
      </c>
      <c r="H1553" s="224">
        <v>78.832999999999998</v>
      </c>
      <c r="I1553" s="225"/>
      <c r="J1553" s="226">
        <f>ROUND(I1553*H1553,2)</f>
        <v>0</v>
      </c>
      <c r="K1553" s="222" t="s">
        <v>144</v>
      </c>
      <c r="L1553" s="46"/>
      <c r="M1553" s="227" t="s">
        <v>19</v>
      </c>
      <c r="N1553" s="228" t="s">
        <v>44</v>
      </c>
      <c r="O1553" s="86"/>
      <c r="P1553" s="229">
        <f>O1553*H1553</f>
        <v>0</v>
      </c>
      <c r="Q1553" s="229">
        <v>0.00029999999999999997</v>
      </c>
      <c r="R1553" s="229">
        <f>Q1553*H1553</f>
        <v>0.023649899999999998</v>
      </c>
      <c r="S1553" s="229">
        <v>0</v>
      </c>
      <c r="T1553" s="230">
        <f>S1553*H1553</f>
        <v>0</v>
      </c>
      <c r="U1553" s="40"/>
      <c r="V1553" s="40"/>
      <c r="W1553" s="40"/>
      <c r="X1553" s="40"/>
      <c r="Y1553" s="40"/>
      <c r="Z1553" s="40"/>
      <c r="AA1553" s="40"/>
      <c r="AB1553" s="40"/>
      <c r="AC1553" s="40"/>
      <c r="AD1553" s="40"/>
      <c r="AE1553" s="40"/>
      <c r="AR1553" s="231" t="s">
        <v>239</v>
      </c>
      <c r="AT1553" s="231" t="s">
        <v>140</v>
      </c>
      <c r="AU1553" s="231" t="s">
        <v>83</v>
      </c>
      <c r="AY1553" s="19" t="s">
        <v>137</v>
      </c>
      <c r="BE1553" s="232">
        <f>IF(N1553="základní",J1553,0)</f>
        <v>0</v>
      </c>
      <c r="BF1553" s="232">
        <f>IF(N1553="snížená",J1553,0)</f>
        <v>0</v>
      </c>
      <c r="BG1553" s="232">
        <f>IF(N1553="zákl. přenesená",J1553,0)</f>
        <v>0</v>
      </c>
      <c r="BH1553" s="232">
        <f>IF(N1553="sníž. přenesená",J1553,0)</f>
        <v>0</v>
      </c>
      <c r="BI1553" s="232">
        <f>IF(N1553="nulová",J1553,0)</f>
        <v>0</v>
      </c>
      <c r="BJ1553" s="19" t="s">
        <v>81</v>
      </c>
      <c r="BK1553" s="232">
        <f>ROUND(I1553*H1553,2)</f>
        <v>0</v>
      </c>
      <c r="BL1553" s="19" t="s">
        <v>239</v>
      </c>
      <c r="BM1553" s="231" t="s">
        <v>1587</v>
      </c>
    </row>
    <row r="1554" s="13" customFormat="1">
      <c r="A1554" s="13"/>
      <c r="B1554" s="233"/>
      <c r="C1554" s="234"/>
      <c r="D1554" s="235" t="s">
        <v>147</v>
      </c>
      <c r="E1554" s="236" t="s">
        <v>19</v>
      </c>
      <c r="F1554" s="237" t="s">
        <v>1582</v>
      </c>
      <c r="G1554" s="234"/>
      <c r="H1554" s="236" t="s">
        <v>19</v>
      </c>
      <c r="I1554" s="238"/>
      <c r="J1554" s="234"/>
      <c r="K1554" s="234"/>
      <c r="L1554" s="239"/>
      <c r="M1554" s="240"/>
      <c r="N1554" s="241"/>
      <c r="O1554" s="241"/>
      <c r="P1554" s="241"/>
      <c r="Q1554" s="241"/>
      <c r="R1554" s="241"/>
      <c r="S1554" s="241"/>
      <c r="T1554" s="242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3" t="s">
        <v>147</v>
      </c>
      <c r="AU1554" s="243" t="s">
        <v>83</v>
      </c>
      <c r="AV1554" s="13" t="s">
        <v>81</v>
      </c>
      <c r="AW1554" s="13" t="s">
        <v>35</v>
      </c>
      <c r="AX1554" s="13" t="s">
        <v>73</v>
      </c>
      <c r="AY1554" s="243" t="s">
        <v>137</v>
      </c>
    </row>
    <row r="1555" s="13" customFormat="1">
      <c r="A1555" s="13"/>
      <c r="B1555" s="233"/>
      <c r="C1555" s="234"/>
      <c r="D1555" s="235" t="s">
        <v>147</v>
      </c>
      <c r="E1555" s="236" t="s">
        <v>19</v>
      </c>
      <c r="F1555" s="237" t="s">
        <v>172</v>
      </c>
      <c r="G1555" s="234"/>
      <c r="H1555" s="236" t="s">
        <v>19</v>
      </c>
      <c r="I1555" s="238"/>
      <c r="J1555" s="234"/>
      <c r="K1555" s="234"/>
      <c r="L1555" s="239"/>
      <c r="M1555" s="240"/>
      <c r="N1555" s="241"/>
      <c r="O1555" s="241"/>
      <c r="P1555" s="241"/>
      <c r="Q1555" s="241"/>
      <c r="R1555" s="241"/>
      <c r="S1555" s="241"/>
      <c r="T1555" s="242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3" t="s">
        <v>147</v>
      </c>
      <c r="AU1555" s="243" t="s">
        <v>83</v>
      </c>
      <c r="AV1555" s="13" t="s">
        <v>81</v>
      </c>
      <c r="AW1555" s="13" t="s">
        <v>35</v>
      </c>
      <c r="AX1555" s="13" t="s">
        <v>73</v>
      </c>
      <c r="AY1555" s="243" t="s">
        <v>137</v>
      </c>
    </row>
    <row r="1556" s="14" customFormat="1">
      <c r="A1556" s="14"/>
      <c r="B1556" s="244"/>
      <c r="C1556" s="245"/>
      <c r="D1556" s="235" t="s">
        <v>147</v>
      </c>
      <c r="E1556" s="246" t="s">
        <v>19</v>
      </c>
      <c r="F1556" s="247" t="s">
        <v>317</v>
      </c>
      <c r="G1556" s="245"/>
      <c r="H1556" s="248">
        <v>41.280000000000001</v>
      </c>
      <c r="I1556" s="249"/>
      <c r="J1556" s="245"/>
      <c r="K1556" s="245"/>
      <c r="L1556" s="250"/>
      <c r="M1556" s="251"/>
      <c r="N1556" s="252"/>
      <c r="O1556" s="252"/>
      <c r="P1556" s="252"/>
      <c r="Q1556" s="252"/>
      <c r="R1556" s="252"/>
      <c r="S1556" s="252"/>
      <c r="T1556" s="253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4" t="s">
        <v>147</v>
      </c>
      <c r="AU1556" s="254" t="s">
        <v>83</v>
      </c>
      <c r="AV1556" s="14" t="s">
        <v>83</v>
      </c>
      <c r="AW1556" s="14" t="s">
        <v>35</v>
      </c>
      <c r="AX1556" s="14" t="s">
        <v>73</v>
      </c>
      <c r="AY1556" s="254" t="s">
        <v>137</v>
      </c>
    </row>
    <row r="1557" s="13" customFormat="1">
      <c r="A1557" s="13"/>
      <c r="B1557" s="233"/>
      <c r="C1557" s="234"/>
      <c r="D1557" s="235" t="s">
        <v>147</v>
      </c>
      <c r="E1557" s="236" t="s">
        <v>19</v>
      </c>
      <c r="F1557" s="237" t="s">
        <v>272</v>
      </c>
      <c r="G1557" s="234"/>
      <c r="H1557" s="236" t="s">
        <v>19</v>
      </c>
      <c r="I1557" s="238"/>
      <c r="J1557" s="234"/>
      <c r="K1557" s="234"/>
      <c r="L1557" s="239"/>
      <c r="M1557" s="240"/>
      <c r="N1557" s="241"/>
      <c r="O1557" s="241"/>
      <c r="P1557" s="241"/>
      <c r="Q1557" s="241"/>
      <c r="R1557" s="241"/>
      <c r="S1557" s="241"/>
      <c r="T1557" s="242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3" t="s">
        <v>147</v>
      </c>
      <c r="AU1557" s="243" t="s">
        <v>83</v>
      </c>
      <c r="AV1557" s="13" t="s">
        <v>81</v>
      </c>
      <c r="AW1557" s="13" t="s">
        <v>35</v>
      </c>
      <c r="AX1557" s="13" t="s">
        <v>73</v>
      </c>
      <c r="AY1557" s="243" t="s">
        <v>137</v>
      </c>
    </row>
    <row r="1558" s="14" customFormat="1">
      <c r="A1558" s="14"/>
      <c r="B1558" s="244"/>
      <c r="C1558" s="245"/>
      <c r="D1558" s="235" t="s">
        <v>147</v>
      </c>
      <c r="E1558" s="246" t="s">
        <v>19</v>
      </c>
      <c r="F1558" s="247" t="s">
        <v>318</v>
      </c>
      <c r="G1558" s="245"/>
      <c r="H1558" s="248">
        <v>31.170000000000002</v>
      </c>
      <c r="I1558" s="249"/>
      <c r="J1558" s="245"/>
      <c r="K1558" s="245"/>
      <c r="L1558" s="250"/>
      <c r="M1558" s="251"/>
      <c r="N1558" s="252"/>
      <c r="O1558" s="252"/>
      <c r="P1558" s="252"/>
      <c r="Q1558" s="252"/>
      <c r="R1558" s="252"/>
      <c r="S1558" s="252"/>
      <c r="T1558" s="253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4" t="s">
        <v>147</v>
      </c>
      <c r="AU1558" s="254" t="s">
        <v>83</v>
      </c>
      <c r="AV1558" s="14" t="s">
        <v>83</v>
      </c>
      <c r="AW1558" s="14" t="s">
        <v>35</v>
      </c>
      <c r="AX1558" s="14" t="s">
        <v>73</v>
      </c>
      <c r="AY1558" s="254" t="s">
        <v>137</v>
      </c>
    </row>
    <row r="1559" s="13" customFormat="1">
      <c r="A1559" s="13"/>
      <c r="B1559" s="233"/>
      <c r="C1559" s="234"/>
      <c r="D1559" s="235" t="s">
        <v>147</v>
      </c>
      <c r="E1559" s="236" t="s">
        <v>19</v>
      </c>
      <c r="F1559" s="237" t="s">
        <v>194</v>
      </c>
      <c r="G1559" s="234"/>
      <c r="H1559" s="236" t="s">
        <v>19</v>
      </c>
      <c r="I1559" s="238"/>
      <c r="J1559" s="234"/>
      <c r="K1559" s="234"/>
      <c r="L1559" s="239"/>
      <c r="M1559" s="240"/>
      <c r="N1559" s="241"/>
      <c r="O1559" s="241"/>
      <c r="P1559" s="241"/>
      <c r="Q1559" s="241"/>
      <c r="R1559" s="241"/>
      <c r="S1559" s="241"/>
      <c r="T1559" s="242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3" t="s">
        <v>147</v>
      </c>
      <c r="AU1559" s="243" t="s">
        <v>83</v>
      </c>
      <c r="AV1559" s="13" t="s">
        <v>81</v>
      </c>
      <c r="AW1559" s="13" t="s">
        <v>35</v>
      </c>
      <c r="AX1559" s="13" t="s">
        <v>73</v>
      </c>
      <c r="AY1559" s="243" t="s">
        <v>137</v>
      </c>
    </row>
    <row r="1560" s="14" customFormat="1">
      <c r="A1560" s="14"/>
      <c r="B1560" s="244"/>
      <c r="C1560" s="245"/>
      <c r="D1560" s="235" t="s">
        <v>147</v>
      </c>
      <c r="E1560" s="246" t="s">
        <v>19</v>
      </c>
      <c r="F1560" s="247" t="s">
        <v>319</v>
      </c>
      <c r="G1560" s="245"/>
      <c r="H1560" s="248">
        <v>3.7999999999999998</v>
      </c>
      <c r="I1560" s="249"/>
      <c r="J1560" s="245"/>
      <c r="K1560" s="245"/>
      <c r="L1560" s="250"/>
      <c r="M1560" s="251"/>
      <c r="N1560" s="252"/>
      <c r="O1560" s="252"/>
      <c r="P1560" s="252"/>
      <c r="Q1560" s="252"/>
      <c r="R1560" s="252"/>
      <c r="S1560" s="252"/>
      <c r="T1560" s="253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4" t="s">
        <v>147</v>
      </c>
      <c r="AU1560" s="254" t="s">
        <v>83</v>
      </c>
      <c r="AV1560" s="14" t="s">
        <v>83</v>
      </c>
      <c r="AW1560" s="14" t="s">
        <v>35</v>
      </c>
      <c r="AX1560" s="14" t="s">
        <v>73</v>
      </c>
      <c r="AY1560" s="254" t="s">
        <v>137</v>
      </c>
    </row>
    <row r="1561" s="13" customFormat="1">
      <c r="A1561" s="13"/>
      <c r="B1561" s="233"/>
      <c r="C1561" s="234"/>
      <c r="D1561" s="235" t="s">
        <v>147</v>
      </c>
      <c r="E1561" s="236" t="s">
        <v>19</v>
      </c>
      <c r="F1561" s="237" t="s">
        <v>1583</v>
      </c>
      <c r="G1561" s="234"/>
      <c r="H1561" s="236" t="s">
        <v>19</v>
      </c>
      <c r="I1561" s="238"/>
      <c r="J1561" s="234"/>
      <c r="K1561" s="234"/>
      <c r="L1561" s="239"/>
      <c r="M1561" s="240"/>
      <c r="N1561" s="241"/>
      <c r="O1561" s="241"/>
      <c r="P1561" s="241"/>
      <c r="Q1561" s="241"/>
      <c r="R1561" s="241"/>
      <c r="S1561" s="241"/>
      <c r="T1561" s="242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3" t="s">
        <v>147</v>
      </c>
      <c r="AU1561" s="243" t="s">
        <v>83</v>
      </c>
      <c r="AV1561" s="13" t="s">
        <v>81</v>
      </c>
      <c r="AW1561" s="13" t="s">
        <v>35</v>
      </c>
      <c r="AX1561" s="13" t="s">
        <v>73</v>
      </c>
      <c r="AY1561" s="243" t="s">
        <v>137</v>
      </c>
    </row>
    <row r="1562" s="14" customFormat="1">
      <c r="A1562" s="14"/>
      <c r="B1562" s="244"/>
      <c r="C1562" s="245"/>
      <c r="D1562" s="235" t="s">
        <v>147</v>
      </c>
      <c r="E1562" s="246" t="s">
        <v>19</v>
      </c>
      <c r="F1562" s="247" t="s">
        <v>1588</v>
      </c>
      <c r="G1562" s="245"/>
      <c r="H1562" s="248">
        <v>2.5830000000000002</v>
      </c>
      <c r="I1562" s="249"/>
      <c r="J1562" s="245"/>
      <c r="K1562" s="245"/>
      <c r="L1562" s="250"/>
      <c r="M1562" s="251"/>
      <c r="N1562" s="252"/>
      <c r="O1562" s="252"/>
      <c r="P1562" s="252"/>
      <c r="Q1562" s="252"/>
      <c r="R1562" s="252"/>
      <c r="S1562" s="252"/>
      <c r="T1562" s="253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4" t="s">
        <v>147</v>
      </c>
      <c r="AU1562" s="254" t="s">
        <v>83</v>
      </c>
      <c r="AV1562" s="14" t="s">
        <v>83</v>
      </c>
      <c r="AW1562" s="14" t="s">
        <v>35</v>
      </c>
      <c r="AX1562" s="14" t="s">
        <v>73</v>
      </c>
      <c r="AY1562" s="254" t="s">
        <v>137</v>
      </c>
    </row>
    <row r="1563" s="15" customFormat="1">
      <c r="A1563" s="15"/>
      <c r="B1563" s="265"/>
      <c r="C1563" s="266"/>
      <c r="D1563" s="235" t="s">
        <v>147</v>
      </c>
      <c r="E1563" s="267" t="s">
        <v>19</v>
      </c>
      <c r="F1563" s="268" t="s">
        <v>201</v>
      </c>
      <c r="G1563" s="266"/>
      <c r="H1563" s="269">
        <v>78.832999999999998</v>
      </c>
      <c r="I1563" s="270"/>
      <c r="J1563" s="266"/>
      <c r="K1563" s="266"/>
      <c r="L1563" s="271"/>
      <c r="M1563" s="272"/>
      <c r="N1563" s="273"/>
      <c r="O1563" s="273"/>
      <c r="P1563" s="273"/>
      <c r="Q1563" s="273"/>
      <c r="R1563" s="273"/>
      <c r="S1563" s="273"/>
      <c r="T1563" s="274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75" t="s">
        <v>147</v>
      </c>
      <c r="AU1563" s="275" t="s">
        <v>83</v>
      </c>
      <c r="AV1563" s="15" t="s">
        <v>145</v>
      </c>
      <c r="AW1563" s="15" t="s">
        <v>35</v>
      </c>
      <c r="AX1563" s="15" t="s">
        <v>81</v>
      </c>
      <c r="AY1563" s="275" t="s">
        <v>137</v>
      </c>
    </row>
    <row r="1564" s="2" customFormat="1" ht="33" customHeight="1">
      <c r="A1564" s="40"/>
      <c r="B1564" s="41"/>
      <c r="C1564" s="220" t="s">
        <v>1589</v>
      </c>
      <c r="D1564" s="220" t="s">
        <v>140</v>
      </c>
      <c r="E1564" s="221" t="s">
        <v>1590</v>
      </c>
      <c r="F1564" s="222" t="s">
        <v>1591</v>
      </c>
      <c r="G1564" s="223" t="s">
        <v>143</v>
      </c>
      <c r="H1564" s="224">
        <v>2.5830000000000002</v>
      </c>
      <c r="I1564" s="225"/>
      <c r="J1564" s="226">
        <f>ROUND(I1564*H1564,2)</f>
        <v>0</v>
      </c>
      <c r="K1564" s="222" t="s">
        <v>144</v>
      </c>
      <c r="L1564" s="46"/>
      <c r="M1564" s="227" t="s">
        <v>19</v>
      </c>
      <c r="N1564" s="228" t="s">
        <v>44</v>
      </c>
      <c r="O1564" s="86"/>
      <c r="P1564" s="229">
        <f>O1564*H1564</f>
        <v>0</v>
      </c>
      <c r="Q1564" s="229">
        <v>0.0060000000000000001</v>
      </c>
      <c r="R1564" s="229">
        <f>Q1564*H1564</f>
        <v>0.015498000000000001</v>
      </c>
      <c r="S1564" s="229">
        <v>0</v>
      </c>
      <c r="T1564" s="230">
        <f>S1564*H1564</f>
        <v>0</v>
      </c>
      <c r="U1564" s="40"/>
      <c r="V1564" s="40"/>
      <c r="W1564" s="40"/>
      <c r="X1564" s="40"/>
      <c r="Y1564" s="40"/>
      <c r="Z1564" s="40"/>
      <c r="AA1564" s="40"/>
      <c r="AB1564" s="40"/>
      <c r="AC1564" s="40"/>
      <c r="AD1564" s="40"/>
      <c r="AE1564" s="40"/>
      <c r="AR1564" s="231" t="s">
        <v>239</v>
      </c>
      <c r="AT1564" s="231" t="s">
        <v>140</v>
      </c>
      <c r="AU1564" s="231" t="s">
        <v>83</v>
      </c>
      <c r="AY1564" s="19" t="s">
        <v>137</v>
      </c>
      <c r="BE1564" s="232">
        <f>IF(N1564="základní",J1564,0)</f>
        <v>0</v>
      </c>
      <c r="BF1564" s="232">
        <f>IF(N1564="snížená",J1564,0)</f>
        <v>0</v>
      </c>
      <c r="BG1564" s="232">
        <f>IF(N1564="zákl. přenesená",J1564,0)</f>
        <v>0</v>
      </c>
      <c r="BH1564" s="232">
        <f>IF(N1564="sníž. přenesená",J1564,0)</f>
        <v>0</v>
      </c>
      <c r="BI1564" s="232">
        <f>IF(N1564="nulová",J1564,0)</f>
        <v>0</v>
      </c>
      <c r="BJ1564" s="19" t="s">
        <v>81</v>
      </c>
      <c r="BK1564" s="232">
        <f>ROUND(I1564*H1564,2)</f>
        <v>0</v>
      </c>
      <c r="BL1564" s="19" t="s">
        <v>239</v>
      </c>
      <c r="BM1564" s="231" t="s">
        <v>1592</v>
      </c>
    </row>
    <row r="1565" s="14" customFormat="1">
      <c r="A1565" s="14"/>
      <c r="B1565" s="244"/>
      <c r="C1565" s="245"/>
      <c r="D1565" s="235" t="s">
        <v>147</v>
      </c>
      <c r="E1565" s="246" t="s">
        <v>19</v>
      </c>
      <c r="F1565" s="247" t="s">
        <v>1588</v>
      </c>
      <c r="G1565" s="245"/>
      <c r="H1565" s="248">
        <v>2.5830000000000002</v>
      </c>
      <c r="I1565" s="249"/>
      <c r="J1565" s="245"/>
      <c r="K1565" s="245"/>
      <c r="L1565" s="250"/>
      <c r="M1565" s="251"/>
      <c r="N1565" s="252"/>
      <c r="O1565" s="252"/>
      <c r="P1565" s="252"/>
      <c r="Q1565" s="252"/>
      <c r="R1565" s="252"/>
      <c r="S1565" s="252"/>
      <c r="T1565" s="253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4" t="s">
        <v>147</v>
      </c>
      <c r="AU1565" s="254" t="s">
        <v>83</v>
      </c>
      <c r="AV1565" s="14" t="s">
        <v>83</v>
      </c>
      <c r="AW1565" s="14" t="s">
        <v>35</v>
      </c>
      <c r="AX1565" s="14" t="s">
        <v>81</v>
      </c>
      <c r="AY1565" s="254" t="s">
        <v>137</v>
      </c>
    </row>
    <row r="1566" s="2" customFormat="1" ht="21.75" customHeight="1">
      <c r="A1566" s="40"/>
      <c r="B1566" s="41"/>
      <c r="C1566" s="255" t="s">
        <v>1593</v>
      </c>
      <c r="D1566" s="255" t="s">
        <v>157</v>
      </c>
      <c r="E1566" s="256" t="s">
        <v>1594</v>
      </c>
      <c r="F1566" s="257" t="s">
        <v>1595</v>
      </c>
      <c r="G1566" s="258" t="s">
        <v>143</v>
      </c>
      <c r="H1566" s="259">
        <v>2.8410000000000002</v>
      </c>
      <c r="I1566" s="260"/>
      <c r="J1566" s="261">
        <f>ROUND(I1566*H1566,2)</f>
        <v>0</v>
      </c>
      <c r="K1566" s="257" t="s">
        <v>144</v>
      </c>
      <c r="L1566" s="262"/>
      <c r="M1566" s="263" t="s">
        <v>19</v>
      </c>
      <c r="N1566" s="264" t="s">
        <v>44</v>
      </c>
      <c r="O1566" s="86"/>
      <c r="P1566" s="229">
        <f>O1566*H1566</f>
        <v>0</v>
      </c>
      <c r="Q1566" s="229">
        <v>0.019199999999999998</v>
      </c>
      <c r="R1566" s="229">
        <f>Q1566*H1566</f>
        <v>0.054547199999999997</v>
      </c>
      <c r="S1566" s="229">
        <v>0</v>
      </c>
      <c r="T1566" s="230">
        <f>S1566*H1566</f>
        <v>0</v>
      </c>
      <c r="U1566" s="40"/>
      <c r="V1566" s="40"/>
      <c r="W1566" s="40"/>
      <c r="X1566" s="40"/>
      <c r="Y1566" s="40"/>
      <c r="Z1566" s="40"/>
      <c r="AA1566" s="40"/>
      <c r="AB1566" s="40"/>
      <c r="AC1566" s="40"/>
      <c r="AD1566" s="40"/>
      <c r="AE1566" s="40"/>
      <c r="AR1566" s="231" t="s">
        <v>353</v>
      </c>
      <c r="AT1566" s="231" t="s">
        <v>157</v>
      </c>
      <c r="AU1566" s="231" t="s">
        <v>83</v>
      </c>
      <c r="AY1566" s="19" t="s">
        <v>137</v>
      </c>
      <c r="BE1566" s="232">
        <f>IF(N1566="základní",J1566,0)</f>
        <v>0</v>
      </c>
      <c r="BF1566" s="232">
        <f>IF(N1566="snížená",J1566,0)</f>
        <v>0</v>
      </c>
      <c r="BG1566" s="232">
        <f>IF(N1566="zákl. přenesená",J1566,0)</f>
        <v>0</v>
      </c>
      <c r="BH1566" s="232">
        <f>IF(N1566="sníž. přenesená",J1566,0)</f>
        <v>0</v>
      </c>
      <c r="BI1566" s="232">
        <f>IF(N1566="nulová",J1566,0)</f>
        <v>0</v>
      </c>
      <c r="BJ1566" s="19" t="s">
        <v>81</v>
      </c>
      <c r="BK1566" s="232">
        <f>ROUND(I1566*H1566,2)</f>
        <v>0</v>
      </c>
      <c r="BL1566" s="19" t="s">
        <v>239</v>
      </c>
      <c r="BM1566" s="231" t="s">
        <v>1596</v>
      </c>
    </row>
    <row r="1567" s="14" customFormat="1">
      <c r="A1567" s="14"/>
      <c r="B1567" s="244"/>
      <c r="C1567" s="245"/>
      <c r="D1567" s="235" t="s">
        <v>147</v>
      </c>
      <c r="E1567" s="246" t="s">
        <v>19</v>
      </c>
      <c r="F1567" s="247" t="s">
        <v>1588</v>
      </c>
      <c r="G1567" s="245"/>
      <c r="H1567" s="248">
        <v>2.5830000000000002</v>
      </c>
      <c r="I1567" s="249"/>
      <c r="J1567" s="245"/>
      <c r="K1567" s="245"/>
      <c r="L1567" s="250"/>
      <c r="M1567" s="251"/>
      <c r="N1567" s="252"/>
      <c r="O1567" s="252"/>
      <c r="P1567" s="252"/>
      <c r="Q1567" s="252"/>
      <c r="R1567" s="252"/>
      <c r="S1567" s="252"/>
      <c r="T1567" s="253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4" t="s">
        <v>147</v>
      </c>
      <c r="AU1567" s="254" t="s">
        <v>83</v>
      </c>
      <c r="AV1567" s="14" t="s">
        <v>83</v>
      </c>
      <c r="AW1567" s="14" t="s">
        <v>35</v>
      </c>
      <c r="AX1567" s="14" t="s">
        <v>81</v>
      </c>
      <c r="AY1567" s="254" t="s">
        <v>137</v>
      </c>
    </row>
    <row r="1568" s="14" customFormat="1">
      <c r="A1568" s="14"/>
      <c r="B1568" s="244"/>
      <c r="C1568" s="245"/>
      <c r="D1568" s="235" t="s">
        <v>147</v>
      </c>
      <c r="E1568" s="245"/>
      <c r="F1568" s="247" t="s">
        <v>1597</v>
      </c>
      <c r="G1568" s="245"/>
      <c r="H1568" s="248">
        <v>2.8410000000000002</v>
      </c>
      <c r="I1568" s="249"/>
      <c r="J1568" s="245"/>
      <c r="K1568" s="245"/>
      <c r="L1568" s="250"/>
      <c r="M1568" s="251"/>
      <c r="N1568" s="252"/>
      <c r="O1568" s="252"/>
      <c r="P1568" s="252"/>
      <c r="Q1568" s="252"/>
      <c r="R1568" s="252"/>
      <c r="S1568" s="252"/>
      <c r="T1568" s="253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4" t="s">
        <v>147</v>
      </c>
      <c r="AU1568" s="254" t="s">
        <v>83</v>
      </c>
      <c r="AV1568" s="14" t="s">
        <v>83</v>
      </c>
      <c r="AW1568" s="14" t="s">
        <v>4</v>
      </c>
      <c r="AX1568" s="14" t="s">
        <v>81</v>
      </c>
      <c r="AY1568" s="254" t="s">
        <v>137</v>
      </c>
    </row>
    <row r="1569" s="2" customFormat="1" ht="33" customHeight="1">
      <c r="A1569" s="40"/>
      <c r="B1569" s="41"/>
      <c r="C1569" s="220" t="s">
        <v>1598</v>
      </c>
      <c r="D1569" s="220" t="s">
        <v>140</v>
      </c>
      <c r="E1569" s="221" t="s">
        <v>1599</v>
      </c>
      <c r="F1569" s="222" t="s">
        <v>1600</v>
      </c>
      <c r="G1569" s="223" t="s">
        <v>997</v>
      </c>
      <c r="H1569" s="287"/>
      <c r="I1569" s="225"/>
      <c r="J1569" s="226">
        <f>ROUND(I1569*H1569,2)</f>
        <v>0</v>
      </c>
      <c r="K1569" s="222" t="s">
        <v>144</v>
      </c>
      <c r="L1569" s="46"/>
      <c r="M1569" s="227" t="s">
        <v>19</v>
      </c>
      <c r="N1569" s="228" t="s">
        <v>44</v>
      </c>
      <c r="O1569" s="86"/>
      <c r="P1569" s="229">
        <f>O1569*H1569</f>
        <v>0</v>
      </c>
      <c r="Q1569" s="229">
        <v>0</v>
      </c>
      <c r="R1569" s="229">
        <f>Q1569*H1569</f>
        <v>0</v>
      </c>
      <c r="S1569" s="229">
        <v>0</v>
      </c>
      <c r="T1569" s="230">
        <f>S1569*H1569</f>
        <v>0</v>
      </c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R1569" s="231" t="s">
        <v>239</v>
      </c>
      <c r="AT1569" s="231" t="s">
        <v>140</v>
      </c>
      <c r="AU1569" s="231" t="s">
        <v>83</v>
      </c>
      <c r="AY1569" s="19" t="s">
        <v>137</v>
      </c>
      <c r="BE1569" s="232">
        <f>IF(N1569="základní",J1569,0)</f>
        <v>0</v>
      </c>
      <c r="BF1569" s="232">
        <f>IF(N1569="snížená",J1569,0)</f>
        <v>0</v>
      </c>
      <c r="BG1569" s="232">
        <f>IF(N1569="zákl. přenesená",J1569,0)</f>
        <v>0</v>
      </c>
      <c r="BH1569" s="232">
        <f>IF(N1569="sníž. přenesená",J1569,0)</f>
        <v>0</v>
      </c>
      <c r="BI1569" s="232">
        <f>IF(N1569="nulová",J1569,0)</f>
        <v>0</v>
      </c>
      <c r="BJ1569" s="19" t="s">
        <v>81</v>
      </c>
      <c r="BK1569" s="232">
        <f>ROUND(I1569*H1569,2)</f>
        <v>0</v>
      </c>
      <c r="BL1569" s="19" t="s">
        <v>239</v>
      </c>
      <c r="BM1569" s="231" t="s">
        <v>1601</v>
      </c>
    </row>
    <row r="1570" s="12" customFormat="1" ht="22.8" customHeight="1">
      <c r="A1570" s="12"/>
      <c r="B1570" s="204"/>
      <c r="C1570" s="205"/>
      <c r="D1570" s="206" t="s">
        <v>72</v>
      </c>
      <c r="E1570" s="218" t="s">
        <v>1602</v>
      </c>
      <c r="F1570" s="218" t="s">
        <v>1603</v>
      </c>
      <c r="G1570" s="205"/>
      <c r="H1570" s="205"/>
      <c r="I1570" s="208"/>
      <c r="J1570" s="219">
        <f>BK1570</f>
        <v>0</v>
      </c>
      <c r="K1570" s="205"/>
      <c r="L1570" s="210"/>
      <c r="M1570" s="211"/>
      <c r="N1570" s="212"/>
      <c r="O1570" s="212"/>
      <c r="P1570" s="213">
        <f>SUM(P1571:P1588)</f>
        <v>0</v>
      </c>
      <c r="Q1570" s="212"/>
      <c r="R1570" s="213">
        <f>SUM(R1571:R1588)</f>
        <v>0.0011199999999999999</v>
      </c>
      <c r="S1570" s="212"/>
      <c r="T1570" s="214">
        <f>SUM(T1571:T1588)</f>
        <v>0</v>
      </c>
      <c r="U1570" s="12"/>
      <c r="V1570" s="12"/>
      <c r="W1570" s="12"/>
      <c r="X1570" s="12"/>
      <c r="Y1570" s="12"/>
      <c r="Z1570" s="12"/>
      <c r="AA1570" s="12"/>
      <c r="AB1570" s="12"/>
      <c r="AC1570" s="12"/>
      <c r="AD1570" s="12"/>
      <c r="AE1570" s="12"/>
      <c r="AR1570" s="215" t="s">
        <v>83</v>
      </c>
      <c r="AT1570" s="216" t="s">
        <v>72</v>
      </c>
      <c r="AU1570" s="216" t="s">
        <v>81</v>
      </c>
      <c r="AY1570" s="215" t="s">
        <v>137</v>
      </c>
      <c r="BK1570" s="217">
        <f>SUM(BK1571:BK1588)</f>
        <v>0</v>
      </c>
    </row>
    <row r="1571" s="2" customFormat="1" ht="33" customHeight="1">
      <c r="A1571" s="40"/>
      <c r="B1571" s="41"/>
      <c r="C1571" s="220" t="s">
        <v>1604</v>
      </c>
      <c r="D1571" s="220" t="s">
        <v>140</v>
      </c>
      <c r="E1571" s="221" t="s">
        <v>1605</v>
      </c>
      <c r="F1571" s="222" t="s">
        <v>1606</v>
      </c>
      <c r="G1571" s="223" t="s">
        <v>143</v>
      </c>
      <c r="H1571" s="224">
        <v>2</v>
      </c>
      <c r="I1571" s="225"/>
      <c r="J1571" s="226">
        <f>ROUND(I1571*H1571,2)</f>
        <v>0</v>
      </c>
      <c r="K1571" s="222" t="s">
        <v>144</v>
      </c>
      <c r="L1571" s="46"/>
      <c r="M1571" s="227" t="s">
        <v>19</v>
      </c>
      <c r="N1571" s="228" t="s">
        <v>44</v>
      </c>
      <c r="O1571" s="86"/>
      <c r="P1571" s="229">
        <f>O1571*H1571</f>
        <v>0</v>
      </c>
      <c r="Q1571" s="229">
        <v>6.9999999999999994E-05</v>
      </c>
      <c r="R1571" s="229">
        <f>Q1571*H1571</f>
        <v>0.00013999999999999999</v>
      </c>
      <c r="S1571" s="229">
        <v>0</v>
      </c>
      <c r="T1571" s="230">
        <f>S1571*H1571</f>
        <v>0</v>
      </c>
      <c r="U1571" s="40"/>
      <c r="V1571" s="40"/>
      <c r="W1571" s="40"/>
      <c r="X1571" s="40"/>
      <c r="Y1571" s="40"/>
      <c r="Z1571" s="40"/>
      <c r="AA1571" s="40"/>
      <c r="AB1571" s="40"/>
      <c r="AC1571" s="40"/>
      <c r="AD1571" s="40"/>
      <c r="AE1571" s="40"/>
      <c r="AR1571" s="231" t="s">
        <v>239</v>
      </c>
      <c r="AT1571" s="231" t="s">
        <v>140</v>
      </c>
      <c r="AU1571" s="231" t="s">
        <v>83</v>
      </c>
      <c r="AY1571" s="19" t="s">
        <v>137</v>
      </c>
      <c r="BE1571" s="232">
        <f>IF(N1571="základní",J1571,0)</f>
        <v>0</v>
      </c>
      <c r="BF1571" s="232">
        <f>IF(N1571="snížená",J1571,0)</f>
        <v>0</v>
      </c>
      <c r="BG1571" s="232">
        <f>IF(N1571="zákl. přenesená",J1571,0)</f>
        <v>0</v>
      </c>
      <c r="BH1571" s="232">
        <f>IF(N1571="sníž. přenesená",J1571,0)</f>
        <v>0</v>
      </c>
      <c r="BI1571" s="232">
        <f>IF(N1571="nulová",J1571,0)</f>
        <v>0</v>
      </c>
      <c r="BJ1571" s="19" t="s">
        <v>81</v>
      </c>
      <c r="BK1571" s="232">
        <f>ROUND(I1571*H1571,2)</f>
        <v>0</v>
      </c>
      <c r="BL1571" s="19" t="s">
        <v>239</v>
      </c>
      <c r="BM1571" s="231" t="s">
        <v>1607</v>
      </c>
    </row>
    <row r="1572" s="13" customFormat="1">
      <c r="A1572" s="13"/>
      <c r="B1572" s="233"/>
      <c r="C1572" s="234"/>
      <c r="D1572" s="235" t="s">
        <v>147</v>
      </c>
      <c r="E1572" s="236" t="s">
        <v>19</v>
      </c>
      <c r="F1572" s="237" t="s">
        <v>1608</v>
      </c>
      <c r="G1572" s="234"/>
      <c r="H1572" s="236" t="s">
        <v>19</v>
      </c>
      <c r="I1572" s="238"/>
      <c r="J1572" s="234"/>
      <c r="K1572" s="234"/>
      <c r="L1572" s="239"/>
      <c r="M1572" s="240"/>
      <c r="N1572" s="241"/>
      <c r="O1572" s="241"/>
      <c r="P1572" s="241"/>
      <c r="Q1572" s="241"/>
      <c r="R1572" s="241"/>
      <c r="S1572" s="241"/>
      <c r="T1572" s="242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3" t="s">
        <v>147</v>
      </c>
      <c r="AU1572" s="243" t="s">
        <v>83</v>
      </c>
      <c r="AV1572" s="13" t="s">
        <v>81</v>
      </c>
      <c r="AW1572" s="13" t="s">
        <v>35</v>
      </c>
      <c r="AX1572" s="13" t="s">
        <v>73</v>
      </c>
      <c r="AY1572" s="243" t="s">
        <v>137</v>
      </c>
    </row>
    <row r="1573" s="14" customFormat="1">
      <c r="A1573" s="14"/>
      <c r="B1573" s="244"/>
      <c r="C1573" s="245"/>
      <c r="D1573" s="235" t="s">
        <v>147</v>
      </c>
      <c r="E1573" s="246" t="s">
        <v>19</v>
      </c>
      <c r="F1573" s="247" t="s">
        <v>261</v>
      </c>
      <c r="G1573" s="245"/>
      <c r="H1573" s="248">
        <v>2</v>
      </c>
      <c r="I1573" s="249"/>
      <c r="J1573" s="245"/>
      <c r="K1573" s="245"/>
      <c r="L1573" s="250"/>
      <c r="M1573" s="251"/>
      <c r="N1573" s="252"/>
      <c r="O1573" s="252"/>
      <c r="P1573" s="252"/>
      <c r="Q1573" s="252"/>
      <c r="R1573" s="252"/>
      <c r="S1573" s="252"/>
      <c r="T1573" s="253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4" t="s">
        <v>147</v>
      </c>
      <c r="AU1573" s="254" t="s">
        <v>83</v>
      </c>
      <c r="AV1573" s="14" t="s">
        <v>83</v>
      </c>
      <c r="AW1573" s="14" t="s">
        <v>35</v>
      </c>
      <c r="AX1573" s="14" t="s">
        <v>81</v>
      </c>
      <c r="AY1573" s="254" t="s">
        <v>137</v>
      </c>
    </row>
    <row r="1574" s="2" customFormat="1" ht="21.75" customHeight="1">
      <c r="A1574" s="40"/>
      <c r="B1574" s="41"/>
      <c r="C1574" s="220" t="s">
        <v>1609</v>
      </c>
      <c r="D1574" s="220" t="s">
        <v>140</v>
      </c>
      <c r="E1574" s="221" t="s">
        <v>1610</v>
      </c>
      <c r="F1574" s="222" t="s">
        <v>1611</v>
      </c>
      <c r="G1574" s="223" t="s">
        <v>143</v>
      </c>
      <c r="H1574" s="224">
        <v>2</v>
      </c>
      <c r="I1574" s="225"/>
      <c r="J1574" s="226">
        <f>ROUND(I1574*H1574,2)</f>
        <v>0</v>
      </c>
      <c r="K1574" s="222" t="s">
        <v>144</v>
      </c>
      <c r="L1574" s="46"/>
      <c r="M1574" s="227" t="s">
        <v>19</v>
      </c>
      <c r="N1574" s="228" t="s">
        <v>44</v>
      </c>
      <c r="O1574" s="86"/>
      <c r="P1574" s="229">
        <f>O1574*H1574</f>
        <v>0</v>
      </c>
      <c r="Q1574" s="229">
        <v>0</v>
      </c>
      <c r="R1574" s="229">
        <f>Q1574*H1574</f>
        <v>0</v>
      </c>
      <c r="S1574" s="229">
        <v>0</v>
      </c>
      <c r="T1574" s="230">
        <f>S1574*H1574</f>
        <v>0</v>
      </c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R1574" s="231" t="s">
        <v>239</v>
      </c>
      <c r="AT1574" s="231" t="s">
        <v>140</v>
      </c>
      <c r="AU1574" s="231" t="s">
        <v>83</v>
      </c>
      <c r="AY1574" s="19" t="s">
        <v>137</v>
      </c>
      <c r="BE1574" s="232">
        <f>IF(N1574="základní",J1574,0)</f>
        <v>0</v>
      </c>
      <c r="BF1574" s="232">
        <f>IF(N1574="snížená",J1574,0)</f>
        <v>0</v>
      </c>
      <c r="BG1574" s="232">
        <f>IF(N1574="zákl. přenesená",J1574,0)</f>
        <v>0</v>
      </c>
      <c r="BH1574" s="232">
        <f>IF(N1574="sníž. přenesená",J1574,0)</f>
        <v>0</v>
      </c>
      <c r="BI1574" s="232">
        <f>IF(N1574="nulová",J1574,0)</f>
        <v>0</v>
      </c>
      <c r="BJ1574" s="19" t="s">
        <v>81</v>
      </c>
      <c r="BK1574" s="232">
        <f>ROUND(I1574*H1574,2)</f>
        <v>0</v>
      </c>
      <c r="BL1574" s="19" t="s">
        <v>239</v>
      </c>
      <c r="BM1574" s="231" t="s">
        <v>1612</v>
      </c>
    </row>
    <row r="1575" s="13" customFormat="1">
      <c r="A1575" s="13"/>
      <c r="B1575" s="233"/>
      <c r="C1575" s="234"/>
      <c r="D1575" s="235" t="s">
        <v>147</v>
      </c>
      <c r="E1575" s="236" t="s">
        <v>19</v>
      </c>
      <c r="F1575" s="237" t="s">
        <v>1608</v>
      </c>
      <c r="G1575" s="234"/>
      <c r="H1575" s="236" t="s">
        <v>19</v>
      </c>
      <c r="I1575" s="238"/>
      <c r="J1575" s="234"/>
      <c r="K1575" s="234"/>
      <c r="L1575" s="239"/>
      <c r="M1575" s="240"/>
      <c r="N1575" s="241"/>
      <c r="O1575" s="241"/>
      <c r="P1575" s="241"/>
      <c r="Q1575" s="241"/>
      <c r="R1575" s="241"/>
      <c r="S1575" s="241"/>
      <c r="T1575" s="242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3" t="s">
        <v>147</v>
      </c>
      <c r="AU1575" s="243" t="s">
        <v>83</v>
      </c>
      <c r="AV1575" s="13" t="s">
        <v>81</v>
      </c>
      <c r="AW1575" s="13" t="s">
        <v>35</v>
      </c>
      <c r="AX1575" s="13" t="s">
        <v>73</v>
      </c>
      <c r="AY1575" s="243" t="s">
        <v>137</v>
      </c>
    </row>
    <row r="1576" s="14" customFormat="1">
      <c r="A1576" s="14"/>
      <c r="B1576" s="244"/>
      <c r="C1576" s="245"/>
      <c r="D1576" s="235" t="s">
        <v>147</v>
      </c>
      <c r="E1576" s="246" t="s">
        <v>19</v>
      </c>
      <c r="F1576" s="247" t="s">
        <v>261</v>
      </c>
      <c r="G1576" s="245"/>
      <c r="H1576" s="248">
        <v>2</v>
      </c>
      <c r="I1576" s="249"/>
      <c r="J1576" s="245"/>
      <c r="K1576" s="245"/>
      <c r="L1576" s="250"/>
      <c r="M1576" s="251"/>
      <c r="N1576" s="252"/>
      <c r="O1576" s="252"/>
      <c r="P1576" s="252"/>
      <c r="Q1576" s="252"/>
      <c r="R1576" s="252"/>
      <c r="S1576" s="252"/>
      <c r="T1576" s="253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4" t="s">
        <v>147</v>
      </c>
      <c r="AU1576" s="254" t="s">
        <v>83</v>
      </c>
      <c r="AV1576" s="14" t="s">
        <v>83</v>
      </c>
      <c r="AW1576" s="14" t="s">
        <v>35</v>
      </c>
      <c r="AX1576" s="14" t="s">
        <v>81</v>
      </c>
      <c r="AY1576" s="254" t="s">
        <v>137</v>
      </c>
    </row>
    <row r="1577" s="2" customFormat="1" ht="21.75" customHeight="1">
      <c r="A1577" s="40"/>
      <c r="B1577" s="41"/>
      <c r="C1577" s="220" t="s">
        <v>1613</v>
      </c>
      <c r="D1577" s="220" t="s">
        <v>140</v>
      </c>
      <c r="E1577" s="221" t="s">
        <v>1614</v>
      </c>
      <c r="F1577" s="222" t="s">
        <v>1615</v>
      </c>
      <c r="G1577" s="223" t="s">
        <v>143</v>
      </c>
      <c r="H1577" s="224">
        <v>2</v>
      </c>
      <c r="I1577" s="225"/>
      <c r="J1577" s="226">
        <f>ROUND(I1577*H1577,2)</f>
        <v>0</v>
      </c>
      <c r="K1577" s="222" t="s">
        <v>144</v>
      </c>
      <c r="L1577" s="46"/>
      <c r="M1577" s="227" t="s">
        <v>19</v>
      </c>
      <c r="N1577" s="228" t="s">
        <v>44</v>
      </c>
      <c r="O1577" s="86"/>
      <c r="P1577" s="229">
        <f>O1577*H1577</f>
        <v>0</v>
      </c>
      <c r="Q1577" s="229">
        <v>0.00011</v>
      </c>
      <c r="R1577" s="229">
        <f>Q1577*H1577</f>
        <v>0.00022000000000000001</v>
      </c>
      <c r="S1577" s="229">
        <v>0</v>
      </c>
      <c r="T1577" s="230">
        <f>S1577*H1577</f>
        <v>0</v>
      </c>
      <c r="U1577" s="40"/>
      <c r="V1577" s="40"/>
      <c r="W1577" s="40"/>
      <c r="X1577" s="40"/>
      <c r="Y1577" s="40"/>
      <c r="Z1577" s="40"/>
      <c r="AA1577" s="40"/>
      <c r="AB1577" s="40"/>
      <c r="AC1577" s="40"/>
      <c r="AD1577" s="40"/>
      <c r="AE1577" s="40"/>
      <c r="AR1577" s="231" t="s">
        <v>239</v>
      </c>
      <c r="AT1577" s="231" t="s">
        <v>140</v>
      </c>
      <c r="AU1577" s="231" t="s">
        <v>83</v>
      </c>
      <c r="AY1577" s="19" t="s">
        <v>137</v>
      </c>
      <c r="BE1577" s="232">
        <f>IF(N1577="základní",J1577,0)</f>
        <v>0</v>
      </c>
      <c r="BF1577" s="232">
        <f>IF(N1577="snížená",J1577,0)</f>
        <v>0</v>
      </c>
      <c r="BG1577" s="232">
        <f>IF(N1577="zákl. přenesená",J1577,0)</f>
        <v>0</v>
      </c>
      <c r="BH1577" s="232">
        <f>IF(N1577="sníž. přenesená",J1577,0)</f>
        <v>0</v>
      </c>
      <c r="BI1577" s="232">
        <f>IF(N1577="nulová",J1577,0)</f>
        <v>0</v>
      </c>
      <c r="BJ1577" s="19" t="s">
        <v>81</v>
      </c>
      <c r="BK1577" s="232">
        <f>ROUND(I1577*H1577,2)</f>
        <v>0</v>
      </c>
      <c r="BL1577" s="19" t="s">
        <v>239</v>
      </c>
      <c r="BM1577" s="231" t="s">
        <v>1616</v>
      </c>
    </row>
    <row r="1578" s="13" customFormat="1">
      <c r="A1578" s="13"/>
      <c r="B1578" s="233"/>
      <c r="C1578" s="234"/>
      <c r="D1578" s="235" t="s">
        <v>147</v>
      </c>
      <c r="E1578" s="236" t="s">
        <v>19</v>
      </c>
      <c r="F1578" s="237" t="s">
        <v>1608</v>
      </c>
      <c r="G1578" s="234"/>
      <c r="H1578" s="236" t="s">
        <v>19</v>
      </c>
      <c r="I1578" s="238"/>
      <c r="J1578" s="234"/>
      <c r="K1578" s="234"/>
      <c r="L1578" s="239"/>
      <c r="M1578" s="240"/>
      <c r="N1578" s="241"/>
      <c r="O1578" s="241"/>
      <c r="P1578" s="241"/>
      <c r="Q1578" s="241"/>
      <c r="R1578" s="241"/>
      <c r="S1578" s="241"/>
      <c r="T1578" s="242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3" t="s">
        <v>147</v>
      </c>
      <c r="AU1578" s="243" t="s">
        <v>83</v>
      </c>
      <c r="AV1578" s="13" t="s">
        <v>81</v>
      </c>
      <c r="AW1578" s="13" t="s">
        <v>35</v>
      </c>
      <c r="AX1578" s="13" t="s">
        <v>73</v>
      </c>
      <c r="AY1578" s="243" t="s">
        <v>137</v>
      </c>
    </row>
    <row r="1579" s="14" customFormat="1">
      <c r="A1579" s="14"/>
      <c r="B1579" s="244"/>
      <c r="C1579" s="245"/>
      <c r="D1579" s="235" t="s">
        <v>147</v>
      </c>
      <c r="E1579" s="246" t="s">
        <v>19</v>
      </c>
      <c r="F1579" s="247" t="s">
        <v>261</v>
      </c>
      <c r="G1579" s="245"/>
      <c r="H1579" s="248">
        <v>2</v>
      </c>
      <c r="I1579" s="249"/>
      <c r="J1579" s="245"/>
      <c r="K1579" s="245"/>
      <c r="L1579" s="250"/>
      <c r="M1579" s="251"/>
      <c r="N1579" s="252"/>
      <c r="O1579" s="252"/>
      <c r="P1579" s="252"/>
      <c r="Q1579" s="252"/>
      <c r="R1579" s="252"/>
      <c r="S1579" s="252"/>
      <c r="T1579" s="253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4" t="s">
        <v>147</v>
      </c>
      <c r="AU1579" s="254" t="s">
        <v>83</v>
      </c>
      <c r="AV1579" s="14" t="s">
        <v>83</v>
      </c>
      <c r="AW1579" s="14" t="s">
        <v>35</v>
      </c>
      <c r="AX1579" s="14" t="s">
        <v>81</v>
      </c>
      <c r="AY1579" s="254" t="s">
        <v>137</v>
      </c>
    </row>
    <row r="1580" s="2" customFormat="1" ht="21.75" customHeight="1">
      <c r="A1580" s="40"/>
      <c r="B1580" s="41"/>
      <c r="C1580" s="220" t="s">
        <v>1617</v>
      </c>
      <c r="D1580" s="220" t="s">
        <v>140</v>
      </c>
      <c r="E1580" s="221" t="s">
        <v>1618</v>
      </c>
      <c r="F1580" s="222" t="s">
        <v>1619</v>
      </c>
      <c r="G1580" s="223" t="s">
        <v>143</v>
      </c>
      <c r="H1580" s="224">
        <v>2</v>
      </c>
      <c r="I1580" s="225"/>
      <c r="J1580" s="226">
        <f>ROUND(I1580*H1580,2)</f>
        <v>0</v>
      </c>
      <c r="K1580" s="222" t="s">
        <v>144</v>
      </c>
      <c r="L1580" s="46"/>
      <c r="M1580" s="227" t="s">
        <v>19</v>
      </c>
      <c r="N1580" s="228" t="s">
        <v>44</v>
      </c>
      <c r="O1580" s="86"/>
      <c r="P1580" s="229">
        <f>O1580*H1580</f>
        <v>0</v>
      </c>
      <c r="Q1580" s="229">
        <v>0.00013999999999999999</v>
      </c>
      <c r="R1580" s="229">
        <f>Q1580*H1580</f>
        <v>0.00027999999999999998</v>
      </c>
      <c r="S1580" s="229">
        <v>0</v>
      </c>
      <c r="T1580" s="230">
        <f>S1580*H1580</f>
        <v>0</v>
      </c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R1580" s="231" t="s">
        <v>239</v>
      </c>
      <c r="AT1580" s="231" t="s">
        <v>140</v>
      </c>
      <c r="AU1580" s="231" t="s">
        <v>83</v>
      </c>
      <c r="AY1580" s="19" t="s">
        <v>137</v>
      </c>
      <c r="BE1580" s="232">
        <f>IF(N1580="základní",J1580,0)</f>
        <v>0</v>
      </c>
      <c r="BF1580" s="232">
        <f>IF(N1580="snížená",J1580,0)</f>
        <v>0</v>
      </c>
      <c r="BG1580" s="232">
        <f>IF(N1580="zákl. přenesená",J1580,0)</f>
        <v>0</v>
      </c>
      <c r="BH1580" s="232">
        <f>IF(N1580="sníž. přenesená",J1580,0)</f>
        <v>0</v>
      </c>
      <c r="BI1580" s="232">
        <f>IF(N1580="nulová",J1580,0)</f>
        <v>0</v>
      </c>
      <c r="BJ1580" s="19" t="s">
        <v>81</v>
      </c>
      <c r="BK1580" s="232">
        <f>ROUND(I1580*H1580,2)</f>
        <v>0</v>
      </c>
      <c r="BL1580" s="19" t="s">
        <v>239</v>
      </c>
      <c r="BM1580" s="231" t="s">
        <v>1620</v>
      </c>
    </row>
    <row r="1581" s="13" customFormat="1">
      <c r="A1581" s="13"/>
      <c r="B1581" s="233"/>
      <c r="C1581" s="234"/>
      <c r="D1581" s="235" t="s">
        <v>147</v>
      </c>
      <c r="E1581" s="236" t="s">
        <v>19</v>
      </c>
      <c r="F1581" s="237" t="s">
        <v>1608</v>
      </c>
      <c r="G1581" s="234"/>
      <c r="H1581" s="236" t="s">
        <v>19</v>
      </c>
      <c r="I1581" s="238"/>
      <c r="J1581" s="234"/>
      <c r="K1581" s="234"/>
      <c r="L1581" s="239"/>
      <c r="M1581" s="240"/>
      <c r="N1581" s="241"/>
      <c r="O1581" s="241"/>
      <c r="P1581" s="241"/>
      <c r="Q1581" s="241"/>
      <c r="R1581" s="241"/>
      <c r="S1581" s="241"/>
      <c r="T1581" s="242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43" t="s">
        <v>147</v>
      </c>
      <c r="AU1581" s="243" t="s">
        <v>83</v>
      </c>
      <c r="AV1581" s="13" t="s">
        <v>81</v>
      </c>
      <c r="AW1581" s="13" t="s">
        <v>35</v>
      </c>
      <c r="AX1581" s="13" t="s">
        <v>73</v>
      </c>
      <c r="AY1581" s="243" t="s">
        <v>137</v>
      </c>
    </row>
    <row r="1582" s="14" customFormat="1">
      <c r="A1582" s="14"/>
      <c r="B1582" s="244"/>
      <c r="C1582" s="245"/>
      <c r="D1582" s="235" t="s">
        <v>147</v>
      </c>
      <c r="E1582" s="246" t="s">
        <v>19</v>
      </c>
      <c r="F1582" s="247" t="s">
        <v>261</v>
      </c>
      <c r="G1582" s="245"/>
      <c r="H1582" s="248">
        <v>2</v>
      </c>
      <c r="I1582" s="249"/>
      <c r="J1582" s="245"/>
      <c r="K1582" s="245"/>
      <c r="L1582" s="250"/>
      <c r="M1582" s="251"/>
      <c r="N1582" s="252"/>
      <c r="O1582" s="252"/>
      <c r="P1582" s="252"/>
      <c r="Q1582" s="252"/>
      <c r="R1582" s="252"/>
      <c r="S1582" s="252"/>
      <c r="T1582" s="253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4" t="s">
        <v>147</v>
      </c>
      <c r="AU1582" s="254" t="s">
        <v>83</v>
      </c>
      <c r="AV1582" s="14" t="s">
        <v>83</v>
      </c>
      <c r="AW1582" s="14" t="s">
        <v>35</v>
      </c>
      <c r="AX1582" s="14" t="s">
        <v>81</v>
      </c>
      <c r="AY1582" s="254" t="s">
        <v>137</v>
      </c>
    </row>
    <row r="1583" s="2" customFormat="1" ht="21.75" customHeight="1">
      <c r="A1583" s="40"/>
      <c r="B1583" s="41"/>
      <c r="C1583" s="220" t="s">
        <v>1621</v>
      </c>
      <c r="D1583" s="220" t="s">
        <v>140</v>
      </c>
      <c r="E1583" s="221" t="s">
        <v>1622</v>
      </c>
      <c r="F1583" s="222" t="s">
        <v>1623</v>
      </c>
      <c r="G1583" s="223" t="s">
        <v>143</v>
      </c>
      <c r="H1583" s="224">
        <v>2</v>
      </c>
      <c r="I1583" s="225"/>
      <c r="J1583" s="226">
        <f>ROUND(I1583*H1583,2)</f>
        <v>0</v>
      </c>
      <c r="K1583" s="222" t="s">
        <v>144</v>
      </c>
      <c r="L1583" s="46"/>
      <c r="M1583" s="227" t="s">
        <v>19</v>
      </c>
      <c r="N1583" s="228" t="s">
        <v>44</v>
      </c>
      <c r="O1583" s="86"/>
      <c r="P1583" s="229">
        <f>O1583*H1583</f>
        <v>0</v>
      </c>
      <c r="Q1583" s="229">
        <v>0.00012</v>
      </c>
      <c r="R1583" s="229">
        <f>Q1583*H1583</f>
        <v>0.00024000000000000001</v>
      </c>
      <c r="S1583" s="229">
        <v>0</v>
      </c>
      <c r="T1583" s="230">
        <f>S1583*H1583</f>
        <v>0</v>
      </c>
      <c r="U1583" s="40"/>
      <c r="V1583" s="40"/>
      <c r="W1583" s="40"/>
      <c r="X1583" s="40"/>
      <c r="Y1583" s="40"/>
      <c r="Z1583" s="40"/>
      <c r="AA1583" s="40"/>
      <c r="AB1583" s="40"/>
      <c r="AC1583" s="40"/>
      <c r="AD1583" s="40"/>
      <c r="AE1583" s="40"/>
      <c r="AR1583" s="231" t="s">
        <v>239</v>
      </c>
      <c r="AT1583" s="231" t="s">
        <v>140</v>
      </c>
      <c r="AU1583" s="231" t="s">
        <v>83</v>
      </c>
      <c r="AY1583" s="19" t="s">
        <v>137</v>
      </c>
      <c r="BE1583" s="232">
        <f>IF(N1583="základní",J1583,0)</f>
        <v>0</v>
      </c>
      <c r="BF1583" s="232">
        <f>IF(N1583="snížená",J1583,0)</f>
        <v>0</v>
      </c>
      <c r="BG1583" s="232">
        <f>IF(N1583="zákl. přenesená",J1583,0)</f>
        <v>0</v>
      </c>
      <c r="BH1583" s="232">
        <f>IF(N1583="sníž. přenesená",J1583,0)</f>
        <v>0</v>
      </c>
      <c r="BI1583" s="232">
        <f>IF(N1583="nulová",J1583,0)</f>
        <v>0</v>
      </c>
      <c r="BJ1583" s="19" t="s">
        <v>81</v>
      </c>
      <c r="BK1583" s="232">
        <f>ROUND(I1583*H1583,2)</f>
        <v>0</v>
      </c>
      <c r="BL1583" s="19" t="s">
        <v>239</v>
      </c>
      <c r="BM1583" s="231" t="s">
        <v>1624</v>
      </c>
    </row>
    <row r="1584" s="13" customFormat="1">
      <c r="A1584" s="13"/>
      <c r="B1584" s="233"/>
      <c r="C1584" s="234"/>
      <c r="D1584" s="235" t="s">
        <v>147</v>
      </c>
      <c r="E1584" s="236" t="s">
        <v>19</v>
      </c>
      <c r="F1584" s="237" t="s">
        <v>1608</v>
      </c>
      <c r="G1584" s="234"/>
      <c r="H1584" s="236" t="s">
        <v>19</v>
      </c>
      <c r="I1584" s="238"/>
      <c r="J1584" s="234"/>
      <c r="K1584" s="234"/>
      <c r="L1584" s="239"/>
      <c r="M1584" s="240"/>
      <c r="N1584" s="241"/>
      <c r="O1584" s="241"/>
      <c r="P1584" s="241"/>
      <c r="Q1584" s="241"/>
      <c r="R1584" s="241"/>
      <c r="S1584" s="241"/>
      <c r="T1584" s="242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3" t="s">
        <v>147</v>
      </c>
      <c r="AU1584" s="243" t="s">
        <v>83</v>
      </c>
      <c r="AV1584" s="13" t="s">
        <v>81</v>
      </c>
      <c r="AW1584" s="13" t="s">
        <v>35</v>
      </c>
      <c r="AX1584" s="13" t="s">
        <v>73</v>
      </c>
      <c r="AY1584" s="243" t="s">
        <v>137</v>
      </c>
    </row>
    <row r="1585" s="14" customFormat="1">
      <c r="A1585" s="14"/>
      <c r="B1585" s="244"/>
      <c r="C1585" s="245"/>
      <c r="D1585" s="235" t="s">
        <v>147</v>
      </c>
      <c r="E1585" s="246" t="s">
        <v>19</v>
      </c>
      <c r="F1585" s="247" t="s">
        <v>261</v>
      </c>
      <c r="G1585" s="245"/>
      <c r="H1585" s="248">
        <v>2</v>
      </c>
      <c r="I1585" s="249"/>
      <c r="J1585" s="245"/>
      <c r="K1585" s="245"/>
      <c r="L1585" s="250"/>
      <c r="M1585" s="251"/>
      <c r="N1585" s="252"/>
      <c r="O1585" s="252"/>
      <c r="P1585" s="252"/>
      <c r="Q1585" s="252"/>
      <c r="R1585" s="252"/>
      <c r="S1585" s="252"/>
      <c r="T1585" s="253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4" t="s">
        <v>147</v>
      </c>
      <c r="AU1585" s="254" t="s">
        <v>83</v>
      </c>
      <c r="AV1585" s="14" t="s">
        <v>83</v>
      </c>
      <c r="AW1585" s="14" t="s">
        <v>35</v>
      </c>
      <c r="AX1585" s="14" t="s">
        <v>81</v>
      </c>
      <c r="AY1585" s="254" t="s">
        <v>137</v>
      </c>
    </row>
    <row r="1586" s="2" customFormat="1" ht="21.75" customHeight="1">
      <c r="A1586" s="40"/>
      <c r="B1586" s="41"/>
      <c r="C1586" s="220" t="s">
        <v>1625</v>
      </c>
      <c r="D1586" s="220" t="s">
        <v>140</v>
      </c>
      <c r="E1586" s="221" t="s">
        <v>1626</v>
      </c>
      <c r="F1586" s="222" t="s">
        <v>1627</v>
      </c>
      <c r="G1586" s="223" t="s">
        <v>143</v>
      </c>
      <c r="H1586" s="224">
        <v>2</v>
      </c>
      <c r="I1586" s="225"/>
      <c r="J1586" s="226">
        <f>ROUND(I1586*H1586,2)</f>
        <v>0</v>
      </c>
      <c r="K1586" s="222" t="s">
        <v>144</v>
      </c>
      <c r="L1586" s="46"/>
      <c r="M1586" s="227" t="s">
        <v>19</v>
      </c>
      <c r="N1586" s="228" t="s">
        <v>44</v>
      </c>
      <c r="O1586" s="86"/>
      <c r="P1586" s="229">
        <f>O1586*H1586</f>
        <v>0</v>
      </c>
      <c r="Q1586" s="229">
        <v>0.00012</v>
      </c>
      <c r="R1586" s="229">
        <f>Q1586*H1586</f>
        <v>0.00024000000000000001</v>
      </c>
      <c r="S1586" s="229">
        <v>0</v>
      </c>
      <c r="T1586" s="230">
        <f>S1586*H1586</f>
        <v>0</v>
      </c>
      <c r="U1586" s="40"/>
      <c r="V1586" s="40"/>
      <c r="W1586" s="40"/>
      <c r="X1586" s="40"/>
      <c r="Y1586" s="40"/>
      <c r="Z1586" s="40"/>
      <c r="AA1586" s="40"/>
      <c r="AB1586" s="40"/>
      <c r="AC1586" s="40"/>
      <c r="AD1586" s="40"/>
      <c r="AE1586" s="40"/>
      <c r="AR1586" s="231" t="s">
        <v>239</v>
      </c>
      <c r="AT1586" s="231" t="s">
        <v>140</v>
      </c>
      <c r="AU1586" s="231" t="s">
        <v>83</v>
      </c>
      <c r="AY1586" s="19" t="s">
        <v>137</v>
      </c>
      <c r="BE1586" s="232">
        <f>IF(N1586="základní",J1586,0)</f>
        <v>0</v>
      </c>
      <c r="BF1586" s="232">
        <f>IF(N1586="snížená",J1586,0)</f>
        <v>0</v>
      </c>
      <c r="BG1586" s="232">
        <f>IF(N1586="zákl. přenesená",J1586,0)</f>
        <v>0</v>
      </c>
      <c r="BH1586" s="232">
        <f>IF(N1586="sníž. přenesená",J1586,0)</f>
        <v>0</v>
      </c>
      <c r="BI1586" s="232">
        <f>IF(N1586="nulová",J1586,0)</f>
        <v>0</v>
      </c>
      <c r="BJ1586" s="19" t="s">
        <v>81</v>
      </c>
      <c r="BK1586" s="232">
        <f>ROUND(I1586*H1586,2)</f>
        <v>0</v>
      </c>
      <c r="BL1586" s="19" t="s">
        <v>239</v>
      </c>
      <c r="BM1586" s="231" t="s">
        <v>1628</v>
      </c>
    </row>
    <row r="1587" s="13" customFormat="1">
      <c r="A1587" s="13"/>
      <c r="B1587" s="233"/>
      <c r="C1587" s="234"/>
      <c r="D1587" s="235" t="s">
        <v>147</v>
      </c>
      <c r="E1587" s="236" t="s">
        <v>19</v>
      </c>
      <c r="F1587" s="237" t="s">
        <v>1608</v>
      </c>
      <c r="G1587" s="234"/>
      <c r="H1587" s="236" t="s">
        <v>19</v>
      </c>
      <c r="I1587" s="238"/>
      <c r="J1587" s="234"/>
      <c r="K1587" s="234"/>
      <c r="L1587" s="239"/>
      <c r="M1587" s="240"/>
      <c r="N1587" s="241"/>
      <c r="O1587" s="241"/>
      <c r="P1587" s="241"/>
      <c r="Q1587" s="241"/>
      <c r="R1587" s="241"/>
      <c r="S1587" s="241"/>
      <c r="T1587" s="242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3" t="s">
        <v>147</v>
      </c>
      <c r="AU1587" s="243" t="s">
        <v>83</v>
      </c>
      <c r="AV1587" s="13" t="s">
        <v>81</v>
      </c>
      <c r="AW1587" s="13" t="s">
        <v>35</v>
      </c>
      <c r="AX1587" s="13" t="s">
        <v>73</v>
      </c>
      <c r="AY1587" s="243" t="s">
        <v>137</v>
      </c>
    </row>
    <row r="1588" s="14" customFormat="1">
      <c r="A1588" s="14"/>
      <c r="B1588" s="244"/>
      <c r="C1588" s="245"/>
      <c r="D1588" s="235" t="s">
        <v>147</v>
      </c>
      <c r="E1588" s="246" t="s">
        <v>19</v>
      </c>
      <c r="F1588" s="247" t="s">
        <v>261</v>
      </c>
      <c r="G1588" s="245"/>
      <c r="H1588" s="248">
        <v>2</v>
      </c>
      <c r="I1588" s="249"/>
      <c r="J1588" s="245"/>
      <c r="K1588" s="245"/>
      <c r="L1588" s="250"/>
      <c r="M1588" s="251"/>
      <c r="N1588" s="252"/>
      <c r="O1588" s="252"/>
      <c r="P1588" s="252"/>
      <c r="Q1588" s="252"/>
      <c r="R1588" s="252"/>
      <c r="S1588" s="252"/>
      <c r="T1588" s="253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4" t="s">
        <v>147</v>
      </c>
      <c r="AU1588" s="254" t="s">
        <v>83</v>
      </c>
      <c r="AV1588" s="14" t="s">
        <v>83</v>
      </c>
      <c r="AW1588" s="14" t="s">
        <v>35</v>
      </c>
      <c r="AX1588" s="14" t="s">
        <v>81</v>
      </c>
      <c r="AY1588" s="254" t="s">
        <v>137</v>
      </c>
    </row>
    <row r="1589" s="12" customFormat="1" ht="22.8" customHeight="1">
      <c r="A1589" s="12"/>
      <c r="B1589" s="204"/>
      <c r="C1589" s="205"/>
      <c r="D1589" s="206" t="s">
        <v>72</v>
      </c>
      <c r="E1589" s="218" t="s">
        <v>1629</v>
      </c>
      <c r="F1589" s="218" t="s">
        <v>1630</v>
      </c>
      <c r="G1589" s="205"/>
      <c r="H1589" s="205"/>
      <c r="I1589" s="208"/>
      <c r="J1589" s="219">
        <f>BK1589</f>
        <v>0</v>
      </c>
      <c r="K1589" s="205"/>
      <c r="L1589" s="210"/>
      <c r="M1589" s="211"/>
      <c r="N1589" s="212"/>
      <c r="O1589" s="212"/>
      <c r="P1589" s="213">
        <f>SUM(P1590:P1655)</f>
        <v>0</v>
      </c>
      <c r="Q1589" s="212"/>
      <c r="R1589" s="213">
        <f>SUM(R1590:R1655)</f>
        <v>0.098845440000000007</v>
      </c>
      <c r="S1589" s="212"/>
      <c r="T1589" s="214">
        <f>SUM(T1590:T1655)</f>
        <v>0</v>
      </c>
      <c r="U1589" s="12"/>
      <c r="V1589" s="12"/>
      <c r="W1589" s="12"/>
      <c r="X1589" s="12"/>
      <c r="Y1589" s="12"/>
      <c r="Z1589" s="12"/>
      <c r="AA1589" s="12"/>
      <c r="AB1589" s="12"/>
      <c r="AC1589" s="12"/>
      <c r="AD1589" s="12"/>
      <c r="AE1589" s="12"/>
      <c r="AR1589" s="215" t="s">
        <v>83</v>
      </c>
      <c r="AT1589" s="216" t="s">
        <v>72</v>
      </c>
      <c r="AU1589" s="216" t="s">
        <v>81</v>
      </c>
      <c r="AY1589" s="215" t="s">
        <v>137</v>
      </c>
      <c r="BK1589" s="217">
        <f>SUM(BK1590:BK1655)</f>
        <v>0</v>
      </c>
    </row>
    <row r="1590" s="2" customFormat="1" ht="21.75" customHeight="1">
      <c r="A1590" s="40"/>
      <c r="B1590" s="41"/>
      <c r="C1590" s="220" t="s">
        <v>1631</v>
      </c>
      <c r="D1590" s="220" t="s">
        <v>140</v>
      </c>
      <c r="E1590" s="221" t="s">
        <v>1632</v>
      </c>
      <c r="F1590" s="222" t="s">
        <v>1633</v>
      </c>
      <c r="G1590" s="223" t="s">
        <v>143</v>
      </c>
      <c r="H1590" s="224">
        <v>205.928</v>
      </c>
      <c r="I1590" s="225"/>
      <c r="J1590" s="226">
        <f>ROUND(I1590*H1590,2)</f>
        <v>0</v>
      </c>
      <c r="K1590" s="222" t="s">
        <v>144</v>
      </c>
      <c r="L1590" s="46"/>
      <c r="M1590" s="227" t="s">
        <v>19</v>
      </c>
      <c r="N1590" s="228" t="s">
        <v>44</v>
      </c>
      <c r="O1590" s="86"/>
      <c r="P1590" s="229">
        <f>O1590*H1590</f>
        <v>0</v>
      </c>
      <c r="Q1590" s="229">
        <v>0.00020000000000000001</v>
      </c>
      <c r="R1590" s="229">
        <f>Q1590*H1590</f>
        <v>0.041185600000000003</v>
      </c>
      <c r="S1590" s="229">
        <v>0</v>
      </c>
      <c r="T1590" s="230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31" t="s">
        <v>239</v>
      </c>
      <c r="AT1590" s="231" t="s">
        <v>140</v>
      </c>
      <c r="AU1590" s="231" t="s">
        <v>83</v>
      </c>
      <c r="AY1590" s="19" t="s">
        <v>137</v>
      </c>
      <c r="BE1590" s="232">
        <f>IF(N1590="základní",J1590,0)</f>
        <v>0</v>
      </c>
      <c r="BF1590" s="232">
        <f>IF(N1590="snížená",J1590,0)</f>
        <v>0</v>
      </c>
      <c r="BG1590" s="232">
        <f>IF(N1590="zákl. přenesená",J1590,0)</f>
        <v>0</v>
      </c>
      <c r="BH1590" s="232">
        <f>IF(N1590="sníž. přenesená",J1590,0)</f>
        <v>0</v>
      </c>
      <c r="BI1590" s="232">
        <f>IF(N1590="nulová",J1590,0)</f>
        <v>0</v>
      </c>
      <c r="BJ1590" s="19" t="s">
        <v>81</v>
      </c>
      <c r="BK1590" s="232">
        <f>ROUND(I1590*H1590,2)</f>
        <v>0</v>
      </c>
      <c r="BL1590" s="19" t="s">
        <v>239</v>
      </c>
      <c r="BM1590" s="231" t="s">
        <v>1634</v>
      </c>
    </row>
    <row r="1591" s="13" customFormat="1">
      <c r="A1591" s="13"/>
      <c r="B1591" s="233"/>
      <c r="C1591" s="234"/>
      <c r="D1591" s="235" t="s">
        <v>147</v>
      </c>
      <c r="E1591" s="236" t="s">
        <v>19</v>
      </c>
      <c r="F1591" s="237" t="s">
        <v>1635</v>
      </c>
      <c r="G1591" s="234"/>
      <c r="H1591" s="236" t="s">
        <v>19</v>
      </c>
      <c r="I1591" s="238"/>
      <c r="J1591" s="234"/>
      <c r="K1591" s="234"/>
      <c r="L1591" s="239"/>
      <c r="M1591" s="240"/>
      <c r="N1591" s="241"/>
      <c r="O1591" s="241"/>
      <c r="P1591" s="241"/>
      <c r="Q1591" s="241"/>
      <c r="R1591" s="241"/>
      <c r="S1591" s="241"/>
      <c r="T1591" s="242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3" t="s">
        <v>147</v>
      </c>
      <c r="AU1591" s="243" t="s">
        <v>83</v>
      </c>
      <c r="AV1591" s="13" t="s">
        <v>81</v>
      </c>
      <c r="AW1591" s="13" t="s">
        <v>35</v>
      </c>
      <c r="AX1591" s="13" t="s">
        <v>73</v>
      </c>
      <c r="AY1591" s="243" t="s">
        <v>137</v>
      </c>
    </row>
    <row r="1592" s="14" customFormat="1">
      <c r="A1592" s="14"/>
      <c r="B1592" s="244"/>
      <c r="C1592" s="245"/>
      <c r="D1592" s="235" t="s">
        <v>147</v>
      </c>
      <c r="E1592" s="246" t="s">
        <v>19</v>
      </c>
      <c r="F1592" s="247" t="s">
        <v>492</v>
      </c>
      <c r="G1592" s="245"/>
      <c r="H1592" s="248">
        <v>11.613</v>
      </c>
      <c r="I1592" s="249"/>
      <c r="J1592" s="245"/>
      <c r="K1592" s="245"/>
      <c r="L1592" s="250"/>
      <c r="M1592" s="251"/>
      <c r="N1592" s="252"/>
      <c r="O1592" s="252"/>
      <c r="P1592" s="252"/>
      <c r="Q1592" s="252"/>
      <c r="R1592" s="252"/>
      <c r="S1592" s="252"/>
      <c r="T1592" s="253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4" t="s">
        <v>147</v>
      </c>
      <c r="AU1592" s="254" t="s">
        <v>83</v>
      </c>
      <c r="AV1592" s="14" t="s">
        <v>83</v>
      </c>
      <c r="AW1592" s="14" t="s">
        <v>35</v>
      </c>
      <c r="AX1592" s="14" t="s">
        <v>73</v>
      </c>
      <c r="AY1592" s="254" t="s">
        <v>137</v>
      </c>
    </row>
    <row r="1593" s="14" customFormat="1">
      <c r="A1593" s="14"/>
      <c r="B1593" s="244"/>
      <c r="C1593" s="245"/>
      <c r="D1593" s="235" t="s">
        <v>147</v>
      </c>
      <c r="E1593" s="246" t="s">
        <v>19</v>
      </c>
      <c r="F1593" s="247" t="s">
        <v>271</v>
      </c>
      <c r="G1593" s="245"/>
      <c r="H1593" s="248">
        <v>34.75</v>
      </c>
      <c r="I1593" s="249"/>
      <c r="J1593" s="245"/>
      <c r="K1593" s="245"/>
      <c r="L1593" s="250"/>
      <c r="M1593" s="251"/>
      <c r="N1593" s="252"/>
      <c r="O1593" s="252"/>
      <c r="P1593" s="252"/>
      <c r="Q1593" s="252"/>
      <c r="R1593" s="252"/>
      <c r="S1593" s="252"/>
      <c r="T1593" s="253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4" t="s">
        <v>147</v>
      </c>
      <c r="AU1593" s="254" t="s">
        <v>83</v>
      </c>
      <c r="AV1593" s="14" t="s">
        <v>83</v>
      </c>
      <c r="AW1593" s="14" t="s">
        <v>35</v>
      </c>
      <c r="AX1593" s="14" t="s">
        <v>73</v>
      </c>
      <c r="AY1593" s="254" t="s">
        <v>137</v>
      </c>
    </row>
    <row r="1594" s="14" customFormat="1">
      <c r="A1594" s="14"/>
      <c r="B1594" s="244"/>
      <c r="C1594" s="245"/>
      <c r="D1594" s="235" t="s">
        <v>147</v>
      </c>
      <c r="E1594" s="246" t="s">
        <v>19</v>
      </c>
      <c r="F1594" s="247" t="s">
        <v>287</v>
      </c>
      <c r="G1594" s="245"/>
      <c r="H1594" s="248">
        <v>17.649999999999999</v>
      </c>
      <c r="I1594" s="249"/>
      <c r="J1594" s="245"/>
      <c r="K1594" s="245"/>
      <c r="L1594" s="250"/>
      <c r="M1594" s="251"/>
      <c r="N1594" s="252"/>
      <c r="O1594" s="252"/>
      <c r="P1594" s="252"/>
      <c r="Q1594" s="252"/>
      <c r="R1594" s="252"/>
      <c r="S1594" s="252"/>
      <c r="T1594" s="253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4" t="s">
        <v>147</v>
      </c>
      <c r="AU1594" s="254" t="s">
        <v>83</v>
      </c>
      <c r="AV1594" s="14" t="s">
        <v>83</v>
      </c>
      <c r="AW1594" s="14" t="s">
        <v>35</v>
      </c>
      <c r="AX1594" s="14" t="s">
        <v>73</v>
      </c>
      <c r="AY1594" s="254" t="s">
        <v>137</v>
      </c>
    </row>
    <row r="1595" s="14" customFormat="1">
      <c r="A1595" s="14"/>
      <c r="B1595" s="244"/>
      <c r="C1595" s="245"/>
      <c r="D1595" s="235" t="s">
        <v>147</v>
      </c>
      <c r="E1595" s="246" t="s">
        <v>19</v>
      </c>
      <c r="F1595" s="247" t="s">
        <v>288</v>
      </c>
      <c r="G1595" s="245"/>
      <c r="H1595" s="248">
        <v>19.149999999999999</v>
      </c>
      <c r="I1595" s="249"/>
      <c r="J1595" s="245"/>
      <c r="K1595" s="245"/>
      <c r="L1595" s="250"/>
      <c r="M1595" s="251"/>
      <c r="N1595" s="252"/>
      <c r="O1595" s="252"/>
      <c r="P1595" s="252"/>
      <c r="Q1595" s="252"/>
      <c r="R1595" s="252"/>
      <c r="S1595" s="252"/>
      <c r="T1595" s="253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4" t="s">
        <v>147</v>
      </c>
      <c r="AU1595" s="254" t="s">
        <v>83</v>
      </c>
      <c r="AV1595" s="14" t="s">
        <v>83</v>
      </c>
      <c r="AW1595" s="14" t="s">
        <v>35</v>
      </c>
      <c r="AX1595" s="14" t="s">
        <v>73</v>
      </c>
      <c r="AY1595" s="254" t="s">
        <v>137</v>
      </c>
    </row>
    <row r="1596" s="13" customFormat="1">
      <c r="A1596" s="13"/>
      <c r="B1596" s="233"/>
      <c r="C1596" s="234"/>
      <c r="D1596" s="235" t="s">
        <v>147</v>
      </c>
      <c r="E1596" s="236" t="s">
        <v>19</v>
      </c>
      <c r="F1596" s="237" t="s">
        <v>1636</v>
      </c>
      <c r="G1596" s="234"/>
      <c r="H1596" s="236" t="s">
        <v>19</v>
      </c>
      <c r="I1596" s="238"/>
      <c r="J1596" s="234"/>
      <c r="K1596" s="234"/>
      <c r="L1596" s="239"/>
      <c r="M1596" s="240"/>
      <c r="N1596" s="241"/>
      <c r="O1596" s="241"/>
      <c r="P1596" s="241"/>
      <c r="Q1596" s="241"/>
      <c r="R1596" s="241"/>
      <c r="S1596" s="241"/>
      <c r="T1596" s="242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3" t="s">
        <v>147</v>
      </c>
      <c r="AU1596" s="243" t="s">
        <v>83</v>
      </c>
      <c r="AV1596" s="13" t="s">
        <v>81</v>
      </c>
      <c r="AW1596" s="13" t="s">
        <v>35</v>
      </c>
      <c r="AX1596" s="13" t="s">
        <v>73</v>
      </c>
      <c r="AY1596" s="243" t="s">
        <v>137</v>
      </c>
    </row>
    <row r="1597" s="13" customFormat="1">
      <c r="A1597" s="13"/>
      <c r="B1597" s="233"/>
      <c r="C1597" s="234"/>
      <c r="D1597" s="235" t="s">
        <v>147</v>
      </c>
      <c r="E1597" s="236" t="s">
        <v>19</v>
      </c>
      <c r="F1597" s="237" t="s">
        <v>172</v>
      </c>
      <c r="G1597" s="234"/>
      <c r="H1597" s="236" t="s">
        <v>19</v>
      </c>
      <c r="I1597" s="238"/>
      <c r="J1597" s="234"/>
      <c r="K1597" s="234"/>
      <c r="L1597" s="239"/>
      <c r="M1597" s="240"/>
      <c r="N1597" s="241"/>
      <c r="O1597" s="241"/>
      <c r="P1597" s="241"/>
      <c r="Q1597" s="241"/>
      <c r="R1597" s="241"/>
      <c r="S1597" s="241"/>
      <c r="T1597" s="242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3" t="s">
        <v>147</v>
      </c>
      <c r="AU1597" s="243" t="s">
        <v>83</v>
      </c>
      <c r="AV1597" s="13" t="s">
        <v>81</v>
      </c>
      <c r="AW1597" s="13" t="s">
        <v>35</v>
      </c>
      <c r="AX1597" s="13" t="s">
        <v>73</v>
      </c>
      <c r="AY1597" s="243" t="s">
        <v>137</v>
      </c>
    </row>
    <row r="1598" s="14" customFormat="1">
      <c r="A1598" s="14"/>
      <c r="B1598" s="244"/>
      <c r="C1598" s="245"/>
      <c r="D1598" s="235" t="s">
        <v>147</v>
      </c>
      <c r="E1598" s="246" t="s">
        <v>19</v>
      </c>
      <c r="F1598" s="247" t="s">
        <v>294</v>
      </c>
      <c r="G1598" s="245"/>
      <c r="H1598" s="248">
        <v>110.06999999999999</v>
      </c>
      <c r="I1598" s="249"/>
      <c r="J1598" s="245"/>
      <c r="K1598" s="245"/>
      <c r="L1598" s="250"/>
      <c r="M1598" s="251"/>
      <c r="N1598" s="252"/>
      <c r="O1598" s="252"/>
      <c r="P1598" s="252"/>
      <c r="Q1598" s="252"/>
      <c r="R1598" s="252"/>
      <c r="S1598" s="252"/>
      <c r="T1598" s="253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4" t="s">
        <v>147</v>
      </c>
      <c r="AU1598" s="254" t="s">
        <v>83</v>
      </c>
      <c r="AV1598" s="14" t="s">
        <v>83</v>
      </c>
      <c r="AW1598" s="14" t="s">
        <v>35</v>
      </c>
      <c r="AX1598" s="14" t="s">
        <v>73</v>
      </c>
      <c r="AY1598" s="254" t="s">
        <v>137</v>
      </c>
    </row>
    <row r="1599" s="14" customFormat="1">
      <c r="A1599" s="14"/>
      <c r="B1599" s="244"/>
      <c r="C1599" s="245"/>
      <c r="D1599" s="235" t="s">
        <v>147</v>
      </c>
      <c r="E1599" s="246" t="s">
        <v>19</v>
      </c>
      <c r="F1599" s="247" t="s">
        <v>295</v>
      </c>
      <c r="G1599" s="245"/>
      <c r="H1599" s="248">
        <v>-4.3200000000000003</v>
      </c>
      <c r="I1599" s="249"/>
      <c r="J1599" s="245"/>
      <c r="K1599" s="245"/>
      <c r="L1599" s="250"/>
      <c r="M1599" s="251"/>
      <c r="N1599" s="252"/>
      <c r="O1599" s="252"/>
      <c r="P1599" s="252"/>
      <c r="Q1599" s="252"/>
      <c r="R1599" s="252"/>
      <c r="S1599" s="252"/>
      <c r="T1599" s="253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4" t="s">
        <v>147</v>
      </c>
      <c r="AU1599" s="254" t="s">
        <v>83</v>
      </c>
      <c r="AV1599" s="14" t="s">
        <v>83</v>
      </c>
      <c r="AW1599" s="14" t="s">
        <v>35</v>
      </c>
      <c r="AX1599" s="14" t="s">
        <v>73</v>
      </c>
      <c r="AY1599" s="254" t="s">
        <v>137</v>
      </c>
    </row>
    <row r="1600" s="14" customFormat="1">
      <c r="A1600" s="14"/>
      <c r="B1600" s="244"/>
      <c r="C1600" s="245"/>
      <c r="D1600" s="235" t="s">
        <v>147</v>
      </c>
      <c r="E1600" s="246" t="s">
        <v>19</v>
      </c>
      <c r="F1600" s="247" t="s">
        <v>296</v>
      </c>
      <c r="G1600" s="245"/>
      <c r="H1600" s="248">
        <v>1.512</v>
      </c>
      <c r="I1600" s="249"/>
      <c r="J1600" s="245"/>
      <c r="K1600" s="245"/>
      <c r="L1600" s="250"/>
      <c r="M1600" s="251"/>
      <c r="N1600" s="252"/>
      <c r="O1600" s="252"/>
      <c r="P1600" s="252"/>
      <c r="Q1600" s="252"/>
      <c r="R1600" s="252"/>
      <c r="S1600" s="252"/>
      <c r="T1600" s="253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4" t="s">
        <v>147</v>
      </c>
      <c r="AU1600" s="254" t="s">
        <v>83</v>
      </c>
      <c r="AV1600" s="14" t="s">
        <v>83</v>
      </c>
      <c r="AW1600" s="14" t="s">
        <v>35</v>
      </c>
      <c r="AX1600" s="14" t="s">
        <v>73</v>
      </c>
      <c r="AY1600" s="254" t="s">
        <v>137</v>
      </c>
    </row>
    <row r="1601" s="14" customFormat="1">
      <c r="A1601" s="14"/>
      <c r="B1601" s="244"/>
      <c r="C1601" s="245"/>
      <c r="D1601" s="235" t="s">
        <v>147</v>
      </c>
      <c r="E1601" s="246" t="s">
        <v>19</v>
      </c>
      <c r="F1601" s="247" t="s">
        <v>297</v>
      </c>
      <c r="G1601" s="245"/>
      <c r="H1601" s="248">
        <v>-2.75</v>
      </c>
      <c r="I1601" s="249"/>
      <c r="J1601" s="245"/>
      <c r="K1601" s="245"/>
      <c r="L1601" s="250"/>
      <c r="M1601" s="251"/>
      <c r="N1601" s="252"/>
      <c r="O1601" s="252"/>
      <c r="P1601" s="252"/>
      <c r="Q1601" s="252"/>
      <c r="R1601" s="252"/>
      <c r="S1601" s="252"/>
      <c r="T1601" s="253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4" t="s">
        <v>147</v>
      </c>
      <c r="AU1601" s="254" t="s">
        <v>83</v>
      </c>
      <c r="AV1601" s="14" t="s">
        <v>83</v>
      </c>
      <c r="AW1601" s="14" t="s">
        <v>35</v>
      </c>
      <c r="AX1601" s="14" t="s">
        <v>73</v>
      </c>
      <c r="AY1601" s="254" t="s">
        <v>137</v>
      </c>
    </row>
    <row r="1602" s="14" customFormat="1">
      <c r="A1602" s="14"/>
      <c r="B1602" s="244"/>
      <c r="C1602" s="245"/>
      <c r="D1602" s="235" t="s">
        <v>147</v>
      </c>
      <c r="E1602" s="246" t="s">
        <v>19</v>
      </c>
      <c r="F1602" s="247" t="s">
        <v>298</v>
      </c>
      <c r="G1602" s="245"/>
      <c r="H1602" s="248">
        <v>0.84799999999999998</v>
      </c>
      <c r="I1602" s="249"/>
      <c r="J1602" s="245"/>
      <c r="K1602" s="245"/>
      <c r="L1602" s="250"/>
      <c r="M1602" s="251"/>
      <c r="N1602" s="252"/>
      <c r="O1602" s="252"/>
      <c r="P1602" s="252"/>
      <c r="Q1602" s="252"/>
      <c r="R1602" s="252"/>
      <c r="S1602" s="252"/>
      <c r="T1602" s="253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4" t="s">
        <v>147</v>
      </c>
      <c r="AU1602" s="254" t="s">
        <v>83</v>
      </c>
      <c r="AV1602" s="14" t="s">
        <v>83</v>
      </c>
      <c r="AW1602" s="14" t="s">
        <v>35</v>
      </c>
      <c r="AX1602" s="14" t="s">
        <v>73</v>
      </c>
      <c r="AY1602" s="254" t="s">
        <v>137</v>
      </c>
    </row>
    <row r="1603" s="14" customFormat="1">
      <c r="A1603" s="14"/>
      <c r="B1603" s="244"/>
      <c r="C1603" s="245"/>
      <c r="D1603" s="235" t="s">
        <v>147</v>
      </c>
      <c r="E1603" s="246" t="s">
        <v>19</v>
      </c>
      <c r="F1603" s="247" t="s">
        <v>299</v>
      </c>
      <c r="G1603" s="245"/>
      <c r="H1603" s="248">
        <v>-5.8799999999999999</v>
      </c>
      <c r="I1603" s="249"/>
      <c r="J1603" s="245"/>
      <c r="K1603" s="245"/>
      <c r="L1603" s="250"/>
      <c r="M1603" s="251"/>
      <c r="N1603" s="252"/>
      <c r="O1603" s="252"/>
      <c r="P1603" s="252"/>
      <c r="Q1603" s="252"/>
      <c r="R1603" s="252"/>
      <c r="S1603" s="252"/>
      <c r="T1603" s="253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4" t="s">
        <v>147</v>
      </c>
      <c r="AU1603" s="254" t="s">
        <v>83</v>
      </c>
      <c r="AV1603" s="14" t="s">
        <v>83</v>
      </c>
      <c r="AW1603" s="14" t="s">
        <v>35</v>
      </c>
      <c r="AX1603" s="14" t="s">
        <v>73</v>
      </c>
      <c r="AY1603" s="254" t="s">
        <v>137</v>
      </c>
    </row>
    <row r="1604" s="14" customFormat="1">
      <c r="A1604" s="14"/>
      <c r="B1604" s="244"/>
      <c r="C1604" s="245"/>
      <c r="D1604" s="235" t="s">
        <v>147</v>
      </c>
      <c r="E1604" s="246" t="s">
        <v>19</v>
      </c>
      <c r="F1604" s="247" t="s">
        <v>300</v>
      </c>
      <c r="G1604" s="245"/>
      <c r="H1604" s="248">
        <v>-4.7999999999999998</v>
      </c>
      <c r="I1604" s="249"/>
      <c r="J1604" s="245"/>
      <c r="K1604" s="245"/>
      <c r="L1604" s="250"/>
      <c r="M1604" s="251"/>
      <c r="N1604" s="252"/>
      <c r="O1604" s="252"/>
      <c r="P1604" s="252"/>
      <c r="Q1604" s="252"/>
      <c r="R1604" s="252"/>
      <c r="S1604" s="252"/>
      <c r="T1604" s="253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4" t="s">
        <v>147</v>
      </c>
      <c r="AU1604" s="254" t="s">
        <v>83</v>
      </c>
      <c r="AV1604" s="14" t="s">
        <v>83</v>
      </c>
      <c r="AW1604" s="14" t="s">
        <v>35</v>
      </c>
      <c r="AX1604" s="14" t="s">
        <v>73</v>
      </c>
      <c r="AY1604" s="254" t="s">
        <v>137</v>
      </c>
    </row>
    <row r="1605" s="13" customFormat="1">
      <c r="A1605" s="13"/>
      <c r="B1605" s="233"/>
      <c r="C1605" s="234"/>
      <c r="D1605" s="235" t="s">
        <v>147</v>
      </c>
      <c r="E1605" s="236" t="s">
        <v>19</v>
      </c>
      <c r="F1605" s="237" t="s">
        <v>272</v>
      </c>
      <c r="G1605" s="234"/>
      <c r="H1605" s="236" t="s">
        <v>19</v>
      </c>
      <c r="I1605" s="238"/>
      <c r="J1605" s="234"/>
      <c r="K1605" s="234"/>
      <c r="L1605" s="239"/>
      <c r="M1605" s="240"/>
      <c r="N1605" s="241"/>
      <c r="O1605" s="241"/>
      <c r="P1605" s="241"/>
      <c r="Q1605" s="241"/>
      <c r="R1605" s="241"/>
      <c r="S1605" s="241"/>
      <c r="T1605" s="242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3" t="s">
        <v>147</v>
      </c>
      <c r="AU1605" s="243" t="s">
        <v>83</v>
      </c>
      <c r="AV1605" s="13" t="s">
        <v>81</v>
      </c>
      <c r="AW1605" s="13" t="s">
        <v>35</v>
      </c>
      <c r="AX1605" s="13" t="s">
        <v>73</v>
      </c>
      <c r="AY1605" s="243" t="s">
        <v>137</v>
      </c>
    </row>
    <row r="1606" s="14" customFormat="1">
      <c r="A1606" s="14"/>
      <c r="B1606" s="244"/>
      <c r="C1606" s="245"/>
      <c r="D1606" s="235" t="s">
        <v>147</v>
      </c>
      <c r="E1606" s="246" t="s">
        <v>19</v>
      </c>
      <c r="F1606" s="247" t="s">
        <v>301</v>
      </c>
      <c r="G1606" s="245"/>
      <c r="H1606" s="248">
        <v>51.884</v>
      </c>
      <c r="I1606" s="249"/>
      <c r="J1606" s="245"/>
      <c r="K1606" s="245"/>
      <c r="L1606" s="250"/>
      <c r="M1606" s="251"/>
      <c r="N1606" s="252"/>
      <c r="O1606" s="252"/>
      <c r="P1606" s="252"/>
      <c r="Q1606" s="252"/>
      <c r="R1606" s="252"/>
      <c r="S1606" s="252"/>
      <c r="T1606" s="253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4" t="s">
        <v>147</v>
      </c>
      <c r="AU1606" s="254" t="s">
        <v>83</v>
      </c>
      <c r="AV1606" s="14" t="s">
        <v>83</v>
      </c>
      <c r="AW1606" s="14" t="s">
        <v>35</v>
      </c>
      <c r="AX1606" s="14" t="s">
        <v>73</v>
      </c>
      <c r="AY1606" s="254" t="s">
        <v>137</v>
      </c>
    </row>
    <row r="1607" s="14" customFormat="1">
      <c r="A1607" s="14"/>
      <c r="B1607" s="244"/>
      <c r="C1607" s="245"/>
      <c r="D1607" s="235" t="s">
        <v>147</v>
      </c>
      <c r="E1607" s="246" t="s">
        <v>19</v>
      </c>
      <c r="F1607" s="247" t="s">
        <v>302</v>
      </c>
      <c r="G1607" s="245"/>
      <c r="H1607" s="248">
        <v>-2.2000000000000002</v>
      </c>
      <c r="I1607" s="249"/>
      <c r="J1607" s="245"/>
      <c r="K1607" s="245"/>
      <c r="L1607" s="250"/>
      <c r="M1607" s="251"/>
      <c r="N1607" s="252"/>
      <c r="O1607" s="252"/>
      <c r="P1607" s="252"/>
      <c r="Q1607" s="252"/>
      <c r="R1607" s="252"/>
      <c r="S1607" s="252"/>
      <c r="T1607" s="253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4" t="s">
        <v>147</v>
      </c>
      <c r="AU1607" s="254" t="s">
        <v>83</v>
      </c>
      <c r="AV1607" s="14" t="s">
        <v>83</v>
      </c>
      <c r="AW1607" s="14" t="s">
        <v>35</v>
      </c>
      <c r="AX1607" s="14" t="s">
        <v>73</v>
      </c>
      <c r="AY1607" s="254" t="s">
        <v>137</v>
      </c>
    </row>
    <row r="1608" s="14" customFormat="1">
      <c r="A1608" s="14"/>
      <c r="B1608" s="244"/>
      <c r="C1608" s="245"/>
      <c r="D1608" s="235" t="s">
        <v>147</v>
      </c>
      <c r="E1608" s="246" t="s">
        <v>19</v>
      </c>
      <c r="F1608" s="247" t="s">
        <v>303</v>
      </c>
      <c r="G1608" s="245"/>
      <c r="H1608" s="248">
        <v>0.81000000000000005</v>
      </c>
      <c r="I1608" s="249"/>
      <c r="J1608" s="245"/>
      <c r="K1608" s="245"/>
      <c r="L1608" s="250"/>
      <c r="M1608" s="251"/>
      <c r="N1608" s="252"/>
      <c r="O1608" s="252"/>
      <c r="P1608" s="252"/>
      <c r="Q1608" s="252"/>
      <c r="R1608" s="252"/>
      <c r="S1608" s="252"/>
      <c r="T1608" s="253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4" t="s">
        <v>147</v>
      </c>
      <c r="AU1608" s="254" t="s">
        <v>83</v>
      </c>
      <c r="AV1608" s="14" t="s">
        <v>83</v>
      </c>
      <c r="AW1608" s="14" t="s">
        <v>35</v>
      </c>
      <c r="AX1608" s="14" t="s">
        <v>73</v>
      </c>
      <c r="AY1608" s="254" t="s">
        <v>137</v>
      </c>
    </row>
    <row r="1609" s="14" customFormat="1">
      <c r="A1609" s="14"/>
      <c r="B1609" s="244"/>
      <c r="C1609" s="245"/>
      <c r="D1609" s="235" t="s">
        <v>147</v>
      </c>
      <c r="E1609" s="246" t="s">
        <v>19</v>
      </c>
      <c r="F1609" s="247" t="s">
        <v>300</v>
      </c>
      <c r="G1609" s="245"/>
      <c r="H1609" s="248">
        <v>-4.7999999999999998</v>
      </c>
      <c r="I1609" s="249"/>
      <c r="J1609" s="245"/>
      <c r="K1609" s="245"/>
      <c r="L1609" s="250"/>
      <c r="M1609" s="251"/>
      <c r="N1609" s="252"/>
      <c r="O1609" s="252"/>
      <c r="P1609" s="252"/>
      <c r="Q1609" s="252"/>
      <c r="R1609" s="252"/>
      <c r="S1609" s="252"/>
      <c r="T1609" s="253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4" t="s">
        <v>147</v>
      </c>
      <c r="AU1609" s="254" t="s">
        <v>83</v>
      </c>
      <c r="AV1609" s="14" t="s">
        <v>83</v>
      </c>
      <c r="AW1609" s="14" t="s">
        <v>35</v>
      </c>
      <c r="AX1609" s="14" t="s">
        <v>73</v>
      </c>
      <c r="AY1609" s="254" t="s">
        <v>137</v>
      </c>
    </row>
    <row r="1610" s="14" customFormat="1">
      <c r="A1610" s="14"/>
      <c r="B1610" s="244"/>
      <c r="C1610" s="245"/>
      <c r="D1610" s="235" t="s">
        <v>147</v>
      </c>
      <c r="E1610" s="246" t="s">
        <v>19</v>
      </c>
      <c r="F1610" s="247" t="s">
        <v>304</v>
      </c>
      <c r="G1610" s="245"/>
      <c r="H1610" s="248">
        <v>1.8360000000000001</v>
      </c>
      <c r="I1610" s="249"/>
      <c r="J1610" s="245"/>
      <c r="K1610" s="245"/>
      <c r="L1610" s="250"/>
      <c r="M1610" s="251"/>
      <c r="N1610" s="252"/>
      <c r="O1610" s="252"/>
      <c r="P1610" s="252"/>
      <c r="Q1610" s="252"/>
      <c r="R1610" s="252"/>
      <c r="S1610" s="252"/>
      <c r="T1610" s="253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4" t="s">
        <v>147</v>
      </c>
      <c r="AU1610" s="254" t="s">
        <v>83</v>
      </c>
      <c r="AV1610" s="14" t="s">
        <v>83</v>
      </c>
      <c r="AW1610" s="14" t="s">
        <v>35</v>
      </c>
      <c r="AX1610" s="14" t="s">
        <v>73</v>
      </c>
      <c r="AY1610" s="254" t="s">
        <v>137</v>
      </c>
    </row>
    <row r="1611" s="14" customFormat="1">
      <c r="A1611" s="14"/>
      <c r="B1611" s="244"/>
      <c r="C1611" s="245"/>
      <c r="D1611" s="235" t="s">
        <v>147</v>
      </c>
      <c r="E1611" s="246" t="s">
        <v>19</v>
      </c>
      <c r="F1611" s="247" t="s">
        <v>305</v>
      </c>
      <c r="G1611" s="245"/>
      <c r="H1611" s="248">
        <v>-2.1600000000000001</v>
      </c>
      <c r="I1611" s="249"/>
      <c r="J1611" s="245"/>
      <c r="K1611" s="245"/>
      <c r="L1611" s="250"/>
      <c r="M1611" s="251"/>
      <c r="N1611" s="252"/>
      <c r="O1611" s="252"/>
      <c r="P1611" s="252"/>
      <c r="Q1611" s="252"/>
      <c r="R1611" s="252"/>
      <c r="S1611" s="252"/>
      <c r="T1611" s="253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4" t="s">
        <v>147</v>
      </c>
      <c r="AU1611" s="254" t="s">
        <v>83</v>
      </c>
      <c r="AV1611" s="14" t="s">
        <v>83</v>
      </c>
      <c r="AW1611" s="14" t="s">
        <v>35</v>
      </c>
      <c r="AX1611" s="14" t="s">
        <v>73</v>
      </c>
      <c r="AY1611" s="254" t="s">
        <v>137</v>
      </c>
    </row>
    <row r="1612" s="14" customFormat="1">
      <c r="A1612" s="14"/>
      <c r="B1612" s="244"/>
      <c r="C1612" s="245"/>
      <c r="D1612" s="235" t="s">
        <v>147</v>
      </c>
      <c r="E1612" s="246" t="s">
        <v>19</v>
      </c>
      <c r="F1612" s="247" t="s">
        <v>306</v>
      </c>
      <c r="G1612" s="245"/>
      <c r="H1612" s="248">
        <v>0.75600000000000001</v>
      </c>
      <c r="I1612" s="249"/>
      <c r="J1612" s="245"/>
      <c r="K1612" s="245"/>
      <c r="L1612" s="250"/>
      <c r="M1612" s="251"/>
      <c r="N1612" s="252"/>
      <c r="O1612" s="252"/>
      <c r="P1612" s="252"/>
      <c r="Q1612" s="252"/>
      <c r="R1612" s="252"/>
      <c r="S1612" s="252"/>
      <c r="T1612" s="253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4" t="s">
        <v>147</v>
      </c>
      <c r="AU1612" s="254" t="s">
        <v>83</v>
      </c>
      <c r="AV1612" s="14" t="s">
        <v>83</v>
      </c>
      <c r="AW1612" s="14" t="s">
        <v>35</v>
      </c>
      <c r="AX1612" s="14" t="s">
        <v>73</v>
      </c>
      <c r="AY1612" s="254" t="s">
        <v>137</v>
      </c>
    </row>
    <row r="1613" s="13" customFormat="1">
      <c r="A1613" s="13"/>
      <c r="B1613" s="233"/>
      <c r="C1613" s="234"/>
      <c r="D1613" s="235" t="s">
        <v>147</v>
      </c>
      <c r="E1613" s="236" t="s">
        <v>19</v>
      </c>
      <c r="F1613" s="237" t="s">
        <v>194</v>
      </c>
      <c r="G1613" s="234"/>
      <c r="H1613" s="236" t="s">
        <v>19</v>
      </c>
      <c r="I1613" s="238"/>
      <c r="J1613" s="234"/>
      <c r="K1613" s="234"/>
      <c r="L1613" s="239"/>
      <c r="M1613" s="240"/>
      <c r="N1613" s="241"/>
      <c r="O1613" s="241"/>
      <c r="P1613" s="241"/>
      <c r="Q1613" s="241"/>
      <c r="R1613" s="241"/>
      <c r="S1613" s="241"/>
      <c r="T1613" s="242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3" t="s">
        <v>147</v>
      </c>
      <c r="AU1613" s="243" t="s">
        <v>83</v>
      </c>
      <c r="AV1613" s="13" t="s">
        <v>81</v>
      </c>
      <c r="AW1613" s="13" t="s">
        <v>35</v>
      </c>
      <c r="AX1613" s="13" t="s">
        <v>73</v>
      </c>
      <c r="AY1613" s="243" t="s">
        <v>137</v>
      </c>
    </row>
    <row r="1614" s="14" customFormat="1">
      <c r="A1614" s="14"/>
      <c r="B1614" s="244"/>
      <c r="C1614" s="245"/>
      <c r="D1614" s="235" t="s">
        <v>147</v>
      </c>
      <c r="E1614" s="246" t="s">
        <v>19</v>
      </c>
      <c r="F1614" s="247" t="s">
        <v>307</v>
      </c>
      <c r="G1614" s="245"/>
      <c r="H1614" s="248">
        <v>58.950000000000003</v>
      </c>
      <c r="I1614" s="249"/>
      <c r="J1614" s="245"/>
      <c r="K1614" s="245"/>
      <c r="L1614" s="250"/>
      <c r="M1614" s="251"/>
      <c r="N1614" s="252"/>
      <c r="O1614" s="252"/>
      <c r="P1614" s="252"/>
      <c r="Q1614" s="252"/>
      <c r="R1614" s="252"/>
      <c r="S1614" s="252"/>
      <c r="T1614" s="253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4" t="s">
        <v>147</v>
      </c>
      <c r="AU1614" s="254" t="s">
        <v>83</v>
      </c>
      <c r="AV1614" s="14" t="s">
        <v>83</v>
      </c>
      <c r="AW1614" s="14" t="s">
        <v>35</v>
      </c>
      <c r="AX1614" s="14" t="s">
        <v>73</v>
      </c>
      <c r="AY1614" s="254" t="s">
        <v>137</v>
      </c>
    </row>
    <row r="1615" s="14" customFormat="1">
      <c r="A1615" s="14"/>
      <c r="B1615" s="244"/>
      <c r="C1615" s="245"/>
      <c r="D1615" s="235" t="s">
        <v>147</v>
      </c>
      <c r="E1615" s="246" t="s">
        <v>19</v>
      </c>
      <c r="F1615" s="247" t="s">
        <v>308</v>
      </c>
      <c r="G1615" s="245"/>
      <c r="H1615" s="248">
        <v>-1.0800000000000001</v>
      </c>
      <c r="I1615" s="249"/>
      <c r="J1615" s="245"/>
      <c r="K1615" s="245"/>
      <c r="L1615" s="250"/>
      <c r="M1615" s="251"/>
      <c r="N1615" s="252"/>
      <c r="O1615" s="252"/>
      <c r="P1615" s="252"/>
      <c r="Q1615" s="252"/>
      <c r="R1615" s="252"/>
      <c r="S1615" s="252"/>
      <c r="T1615" s="253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4" t="s">
        <v>147</v>
      </c>
      <c r="AU1615" s="254" t="s">
        <v>83</v>
      </c>
      <c r="AV1615" s="14" t="s">
        <v>83</v>
      </c>
      <c r="AW1615" s="14" t="s">
        <v>35</v>
      </c>
      <c r="AX1615" s="14" t="s">
        <v>73</v>
      </c>
      <c r="AY1615" s="254" t="s">
        <v>137</v>
      </c>
    </row>
    <row r="1616" s="14" customFormat="1">
      <c r="A1616" s="14"/>
      <c r="B1616" s="244"/>
      <c r="C1616" s="245"/>
      <c r="D1616" s="235" t="s">
        <v>147</v>
      </c>
      <c r="E1616" s="246" t="s">
        <v>19</v>
      </c>
      <c r="F1616" s="247" t="s">
        <v>309</v>
      </c>
      <c r="G1616" s="245"/>
      <c r="H1616" s="248">
        <v>-2.3220000000000001</v>
      </c>
      <c r="I1616" s="249"/>
      <c r="J1616" s="245"/>
      <c r="K1616" s="245"/>
      <c r="L1616" s="250"/>
      <c r="M1616" s="251"/>
      <c r="N1616" s="252"/>
      <c r="O1616" s="252"/>
      <c r="P1616" s="252"/>
      <c r="Q1616" s="252"/>
      <c r="R1616" s="252"/>
      <c r="S1616" s="252"/>
      <c r="T1616" s="253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4" t="s">
        <v>147</v>
      </c>
      <c r="AU1616" s="254" t="s">
        <v>83</v>
      </c>
      <c r="AV1616" s="14" t="s">
        <v>83</v>
      </c>
      <c r="AW1616" s="14" t="s">
        <v>35</v>
      </c>
      <c r="AX1616" s="14" t="s">
        <v>73</v>
      </c>
      <c r="AY1616" s="254" t="s">
        <v>137</v>
      </c>
    </row>
    <row r="1617" s="14" customFormat="1">
      <c r="A1617" s="14"/>
      <c r="B1617" s="244"/>
      <c r="C1617" s="245"/>
      <c r="D1617" s="235" t="s">
        <v>147</v>
      </c>
      <c r="E1617" s="246" t="s">
        <v>19</v>
      </c>
      <c r="F1617" s="247" t="s">
        <v>310</v>
      </c>
      <c r="G1617" s="245"/>
      <c r="H1617" s="248">
        <v>2.121</v>
      </c>
      <c r="I1617" s="249"/>
      <c r="J1617" s="245"/>
      <c r="K1617" s="245"/>
      <c r="L1617" s="250"/>
      <c r="M1617" s="251"/>
      <c r="N1617" s="252"/>
      <c r="O1617" s="252"/>
      <c r="P1617" s="252"/>
      <c r="Q1617" s="252"/>
      <c r="R1617" s="252"/>
      <c r="S1617" s="252"/>
      <c r="T1617" s="253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4" t="s">
        <v>147</v>
      </c>
      <c r="AU1617" s="254" t="s">
        <v>83</v>
      </c>
      <c r="AV1617" s="14" t="s">
        <v>83</v>
      </c>
      <c r="AW1617" s="14" t="s">
        <v>35</v>
      </c>
      <c r="AX1617" s="14" t="s">
        <v>73</v>
      </c>
      <c r="AY1617" s="254" t="s">
        <v>137</v>
      </c>
    </row>
    <row r="1618" s="14" customFormat="1">
      <c r="A1618" s="14"/>
      <c r="B1618" s="244"/>
      <c r="C1618" s="245"/>
      <c r="D1618" s="235" t="s">
        <v>147</v>
      </c>
      <c r="E1618" s="246" t="s">
        <v>19</v>
      </c>
      <c r="F1618" s="247" t="s">
        <v>311</v>
      </c>
      <c r="G1618" s="245"/>
      <c r="H1618" s="248">
        <v>0.54000000000000004</v>
      </c>
      <c r="I1618" s="249"/>
      <c r="J1618" s="245"/>
      <c r="K1618" s="245"/>
      <c r="L1618" s="250"/>
      <c r="M1618" s="251"/>
      <c r="N1618" s="252"/>
      <c r="O1618" s="252"/>
      <c r="P1618" s="252"/>
      <c r="Q1618" s="252"/>
      <c r="R1618" s="252"/>
      <c r="S1618" s="252"/>
      <c r="T1618" s="253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4" t="s">
        <v>147</v>
      </c>
      <c r="AU1618" s="254" t="s">
        <v>83</v>
      </c>
      <c r="AV1618" s="14" t="s">
        <v>83</v>
      </c>
      <c r="AW1618" s="14" t="s">
        <v>35</v>
      </c>
      <c r="AX1618" s="14" t="s">
        <v>73</v>
      </c>
      <c r="AY1618" s="254" t="s">
        <v>137</v>
      </c>
    </row>
    <row r="1619" s="16" customFormat="1">
      <c r="A1619" s="16"/>
      <c r="B1619" s="276"/>
      <c r="C1619" s="277"/>
      <c r="D1619" s="235" t="s">
        <v>147</v>
      </c>
      <c r="E1619" s="278" t="s">
        <v>19</v>
      </c>
      <c r="F1619" s="279" t="s">
        <v>324</v>
      </c>
      <c r="G1619" s="277"/>
      <c r="H1619" s="280">
        <v>282.17800000000005</v>
      </c>
      <c r="I1619" s="281"/>
      <c r="J1619" s="277"/>
      <c r="K1619" s="277"/>
      <c r="L1619" s="282"/>
      <c r="M1619" s="283"/>
      <c r="N1619" s="284"/>
      <c r="O1619" s="284"/>
      <c r="P1619" s="284"/>
      <c r="Q1619" s="284"/>
      <c r="R1619" s="284"/>
      <c r="S1619" s="284"/>
      <c r="T1619" s="285"/>
      <c r="U1619" s="16"/>
      <c r="V1619" s="16"/>
      <c r="W1619" s="16"/>
      <c r="X1619" s="16"/>
      <c r="Y1619" s="16"/>
      <c r="Z1619" s="16"/>
      <c r="AA1619" s="16"/>
      <c r="AB1619" s="16"/>
      <c r="AC1619" s="16"/>
      <c r="AD1619" s="16"/>
      <c r="AE1619" s="16"/>
      <c r="AT1619" s="286" t="s">
        <v>147</v>
      </c>
      <c r="AU1619" s="286" t="s">
        <v>83</v>
      </c>
      <c r="AV1619" s="16" t="s">
        <v>138</v>
      </c>
      <c r="AW1619" s="16" t="s">
        <v>35</v>
      </c>
      <c r="AX1619" s="16" t="s">
        <v>73</v>
      </c>
      <c r="AY1619" s="286" t="s">
        <v>137</v>
      </c>
    </row>
    <row r="1620" s="13" customFormat="1">
      <c r="A1620" s="13"/>
      <c r="B1620" s="233"/>
      <c r="C1620" s="234"/>
      <c r="D1620" s="235" t="s">
        <v>147</v>
      </c>
      <c r="E1620" s="236" t="s">
        <v>19</v>
      </c>
      <c r="F1620" s="237" t="s">
        <v>325</v>
      </c>
      <c r="G1620" s="234"/>
      <c r="H1620" s="236" t="s">
        <v>19</v>
      </c>
      <c r="I1620" s="238"/>
      <c r="J1620" s="234"/>
      <c r="K1620" s="234"/>
      <c r="L1620" s="239"/>
      <c r="M1620" s="240"/>
      <c r="N1620" s="241"/>
      <c r="O1620" s="241"/>
      <c r="P1620" s="241"/>
      <c r="Q1620" s="241"/>
      <c r="R1620" s="241"/>
      <c r="S1620" s="241"/>
      <c r="T1620" s="242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3" t="s">
        <v>147</v>
      </c>
      <c r="AU1620" s="243" t="s">
        <v>83</v>
      </c>
      <c r="AV1620" s="13" t="s">
        <v>81</v>
      </c>
      <c r="AW1620" s="13" t="s">
        <v>35</v>
      </c>
      <c r="AX1620" s="13" t="s">
        <v>73</v>
      </c>
      <c r="AY1620" s="243" t="s">
        <v>137</v>
      </c>
    </row>
    <row r="1621" s="14" customFormat="1">
      <c r="A1621" s="14"/>
      <c r="B1621" s="244"/>
      <c r="C1621" s="245"/>
      <c r="D1621" s="235" t="s">
        <v>147</v>
      </c>
      <c r="E1621" s="246" t="s">
        <v>19</v>
      </c>
      <c r="F1621" s="247" t="s">
        <v>326</v>
      </c>
      <c r="G1621" s="245"/>
      <c r="H1621" s="248">
        <v>-76.25</v>
      </c>
      <c r="I1621" s="249"/>
      <c r="J1621" s="245"/>
      <c r="K1621" s="245"/>
      <c r="L1621" s="250"/>
      <c r="M1621" s="251"/>
      <c r="N1621" s="252"/>
      <c r="O1621" s="252"/>
      <c r="P1621" s="252"/>
      <c r="Q1621" s="252"/>
      <c r="R1621" s="252"/>
      <c r="S1621" s="252"/>
      <c r="T1621" s="253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4" t="s">
        <v>147</v>
      </c>
      <c r="AU1621" s="254" t="s">
        <v>83</v>
      </c>
      <c r="AV1621" s="14" t="s">
        <v>83</v>
      </c>
      <c r="AW1621" s="14" t="s">
        <v>35</v>
      </c>
      <c r="AX1621" s="14" t="s">
        <v>73</v>
      </c>
      <c r="AY1621" s="254" t="s">
        <v>137</v>
      </c>
    </row>
    <row r="1622" s="15" customFormat="1">
      <c r="A1622" s="15"/>
      <c r="B1622" s="265"/>
      <c r="C1622" s="266"/>
      <c r="D1622" s="235" t="s">
        <v>147</v>
      </c>
      <c r="E1622" s="267" t="s">
        <v>19</v>
      </c>
      <c r="F1622" s="268" t="s">
        <v>201</v>
      </c>
      <c r="G1622" s="266"/>
      <c r="H1622" s="269">
        <v>205.92800000000005</v>
      </c>
      <c r="I1622" s="270"/>
      <c r="J1622" s="266"/>
      <c r="K1622" s="266"/>
      <c r="L1622" s="271"/>
      <c r="M1622" s="272"/>
      <c r="N1622" s="273"/>
      <c r="O1622" s="273"/>
      <c r="P1622" s="273"/>
      <c r="Q1622" s="273"/>
      <c r="R1622" s="273"/>
      <c r="S1622" s="273"/>
      <c r="T1622" s="274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15"/>
      <c r="AT1622" s="275" t="s">
        <v>147</v>
      </c>
      <c r="AU1622" s="275" t="s">
        <v>83</v>
      </c>
      <c r="AV1622" s="15" t="s">
        <v>145</v>
      </c>
      <c r="AW1622" s="15" t="s">
        <v>35</v>
      </c>
      <c r="AX1622" s="15" t="s">
        <v>81</v>
      </c>
      <c r="AY1622" s="275" t="s">
        <v>137</v>
      </c>
    </row>
    <row r="1623" s="2" customFormat="1" ht="33" customHeight="1">
      <c r="A1623" s="40"/>
      <c r="B1623" s="41"/>
      <c r="C1623" s="220" t="s">
        <v>1637</v>
      </c>
      <c r="D1623" s="220" t="s">
        <v>140</v>
      </c>
      <c r="E1623" s="221" t="s">
        <v>1638</v>
      </c>
      <c r="F1623" s="222" t="s">
        <v>1639</v>
      </c>
      <c r="G1623" s="223" t="s">
        <v>143</v>
      </c>
      <c r="H1623" s="224">
        <v>205.928</v>
      </c>
      <c r="I1623" s="225"/>
      <c r="J1623" s="226">
        <f>ROUND(I1623*H1623,2)</f>
        <v>0</v>
      </c>
      <c r="K1623" s="222" t="s">
        <v>144</v>
      </c>
      <c r="L1623" s="46"/>
      <c r="M1623" s="227" t="s">
        <v>19</v>
      </c>
      <c r="N1623" s="228" t="s">
        <v>44</v>
      </c>
      <c r="O1623" s="86"/>
      <c r="P1623" s="229">
        <f>O1623*H1623</f>
        <v>0</v>
      </c>
      <c r="Q1623" s="229">
        <v>0.00027999999999999998</v>
      </c>
      <c r="R1623" s="229">
        <f>Q1623*H1623</f>
        <v>0.057659839999999997</v>
      </c>
      <c r="S1623" s="229">
        <v>0</v>
      </c>
      <c r="T1623" s="230">
        <f>S1623*H1623</f>
        <v>0</v>
      </c>
      <c r="U1623" s="40"/>
      <c r="V1623" s="40"/>
      <c r="W1623" s="40"/>
      <c r="X1623" s="40"/>
      <c r="Y1623" s="40"/>
      <c r="Z1623" s="40"/>
      <c r="AA1623" s="40"/>
      <c r="AB1623" s="40"/>
      <c r="AC1623" s="40"/>
      <c r="AD1623" s="40"/>
      <c r="AE1623" s="40"/>
      <c r="AR1623" s="231" t="s">
        <v>239</v>
      </c>
      <c r="AT1623" s="231" t="s">
        <v>140</v>
      </c>
      <c r="AU1623" s="231" t="s">
        <v>83</v>
      </c>
      <c r="AY1623" s="19" t="s">
        <v>137</v>
      </c>
      <c r="BE1623" s="232">
        <f>IF(N1623="základní",J1623,0)</f>
        <v>0</v>
      </c>
      <c r="BF1623" s="232">
        <f>IF(N1623="snížená",J1623,0)</f>
        <v>0</v>
      </c>
      <c r="BG1623" s="232">
        <f>IF(N1623="zákl. přenesená",J1623,0)</f>
        <v>0</v>
      </c>
      <c r="BH1623" s="232">
        <f>IF(N1623="sníž. přenesená",J1623,0)</f>
        <v>0</v>
      </c>
      <c r="BI1623" s="232">
        <f>IF(N1623="nulová",J1623,0)</f>
        <v>0</v>
      </c>
      <c r="BJ1623" s="19" t="s">
        <v>81</v>
      </c>
      <c r="BK1623" s="232">
        <f>ROUND(I1623*H1623,2)</f>
        <v>0</v>
      </c>
      <c r="BL1623" s="19" t="s">
        <v>239</v>
      </c>
      <c r="BM1623" s="231" t="s">
        <v>1640</v>
      </c>
    </row>
    <row r="1624" s="13" customFormat="1">
      <c r="A1624" s="13"/>
      <c r="B1624" s="233"/>
      <c r="C1624" s="234"/>
      <c r="D1624" s="235" t="s">
        <v>147</v>
      </c>
      <c r="E1624" s="236" t="s">
        <v>19</v>
      </c>
      <c r="F1624" s="237" t="s">
        <v>1635</v>
      </c>
      <c r="G1624" s="234"/>
      <c r="H1624" s="236" t="s">
        <v>19</v>
      </c>
      <c r="I1624" s="238"/>
      <c r="J1624" s="234"/>
      <c r="K1624" s="234"/>
      <c r="L1624" s="239"/>
      <c r="M1624" s="240"/>
      <c r="N1624" s="241"/>
      <c r="O1624" s="241"/>
      <c r="P1624" s="241"/>
      <c r="Q1624" s="241"/>
      <c r="R1624" s="241"/>
      <c r="S1624" s="241"/>
      <c r="T1624" s="242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3" t="s">
        <v>147</v>
      </c>
      <c r="AU1624" s="243" t="s">
        <v>83</v>
      </c>
      <c r="AV1624" s="13" t="s">
        <v>81</v>
      </c>
      <c r="AW1624" s="13" t="s">
        <v>35</v>
      </c>
      <c r="AX1624" s="13" t="s">
        <v>73</v>
      </c>
      <c r="AY1624" s="243" t="s">
        <v>137</v>
      </c>
    </row>
    <row r="1625" s="14" customFormat="1">
      <c r="A1625" s="14"/>
      <c r="B1625" s="244"/>
      <c r="C1625" s="245"/>
      <c r="D1625" s="235" t="s">
        <v>147</v>
      </c>
      <c r="E1625" s="246" t="s">
        <v>19</v>
      </c>
      <c r="F1625" s="247" t="s">
        <v>492</v>
      </c>
      <c r="G1625" s="245"/>
      <c r="H1625" s="248">
        <v>11.613</v>
      </c>
      <c r="I1625" s="249"/>
      <c r="J1625" s="245"/>
      <c r="K1625" s="245"/>
      <c r="L1625" s="250"/>
      <c r="M1625" s="251"/>
      <c r="N1625" s="252"/>
      <c r="O1625" s="252"/>
      <c r="P1625" s="252"/>
      <c r="Q1625" s="252"/>
      <c r="R1625" s="252"/>
      <c r="S1625" s="252"/>
      <c r="T1625" s="253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4" t="s">
        <v>147</v>
      </c>
      <c r="AU1625" s="254" t="s">
        <v>83</v>
      </c>
      <c r="AV1625" s="14" t="s">
        <v>83</v>
      </c>
      <c r="AW1625" s="14" t="s">
        <v>35</v>
      </c>
      <c r="AX1625" s="14" t="s">
        <v>73</v>
      </c>
      <c r="AY1625" s="254" t="s">
        <v>137</v>
      </c>
    </row>
    <row r="1626" s="14" customFormat="1">
      <c r="A1626" s="14"/>
      <c r="B1626" s="244"/>
      <c r="C1626" s="245"/>
      <c r="D1626" s="235" t="s">
        <v>147</v>
      </c>
      <c r="E1626" s="246" t="s">
        <v>19</v>
      </c>
      <c r="F1626" s="247" t="s">
        <v>271</v>
      </c>
      <c r="G1626" s="245"/>
      <c r="H1626" s="248">
        <v>34.75</v>
      </c>
      <c r="I1626" s="249"/>
      <c r="J1626" s="245"/>
      <c r="K1626" s="245"/>
      <c r="L1626" s="250"/>
      <c r="M1626" s="251"/>
      <c r="N1626" s="252"/>
      <c r="O1626" s="252"/>
      <c r="P1626" s="252"/>
      <c r="Q1626" s="252"/>
      <c r="R1626" s="252"/>
      <c r="S1626" s="252"/>
      <c r="T1626" s="253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4" t="s">
        <v>147</v>
      </c>
      <c r="AU1626" s="254" t="s">
        <v>83</v>
      </c>
      <c r="AV1626" s="14" t="s">
        <v>83</v>
      </c>
      <c r="AW1626" s="14" t="s">
        <v>35</v>
      </c>
      <c r="AX1626" s="14" t="s">
        <v>73</v>
      </c>
      <c r="AY1626" s="254" t="s">
        <v>137</v>
      </c>
    </row>
    <row r="1627" s="14" customFormat="1">
      <c r="A1627" s="14"/>
      <c r="B1627" s="244"/>
      <c r="C1627" s="245"/>
      <c r="D1627" s="235" t="s">
        <v>147</v>
      </c>
      <c r="E1627" s="246" t="s">
        <v>19</v>
      </c>
      <c r="F1627" s="247" t="s">
        <v>287</v>
      </c>
      <c r="G1627" s="245"/>
      <c r="H1627" s="248">
        <v>17.649999999999999</v>
      </c>
      <c r="I1627" s="249"/>
      <c r="J1627" s="245"/>
      <c r="K1627" s="245"/>
      <c r="L1627" s="250"/>
      <c r="M1627" s="251"/>
      <c r="N1627" s="252"/>
      <c r="O1627" s="252"/>
      <c r="P1627" s="252"/>
      <c r="Q1627" s="252"/>
      <c r="R1627" s="252"/>
      <c r="S1627" s="252"/>
      <c r="T1627" s="253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4" t="s">
        <v>147</v>
      </c>
      <c r="AU1627" s="254" t="s">
        <v>83</v>
      </c>
      <c r="AV1627" s="14" t="s">
        <v>83</v>
      </c>
      <c r="AW1627" s="14" t="s">
        <v>35</v>
      </c>
      <c r="AX1627" s="14" t="s">
        <v>73</v>
      </c>
      <c r="AY1627" s="254" t="s">
        <v>137</v>
      </c>
    </row>
    <row r="1628" s="14" customFormat="1">
      <c r="A1628" s="14"/>
      <c r="B1628" s="244"/>
      <c r="C1628" s="245"/>
      <c r="D1628" s="235" t="s">
        <v>147</v>
      </c>
      <c r="E1628" s="246" t="s">
        <v>19</v>
      </c>
      <c r="F1628" s="247" t="s">
        <v>288</v>
      </c>
      <c r="G1628" s="245"/>
      <c r="H1628" s="248">
        <v>19.149999999999999</v>
      </c>
      <c r="I1628" s="249"/>
      <c r="J1628" s="245"/>
      <c r="K1628" s="245"/>
      <c r="L1628" s="250"/>
      <c r="M1628" s="251"/>
      <c r="N1628" s="252"/>
      <c r="O1628" s="252"/>
      <c r="P1628" s="252"/>
      <c r="Q1628" s="252"/>
      <c r="R1628" s="252"/>
      <c r="S1628" s="252"/>
      <c r="T1628" s="253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4" t="s">
        <v>147</v>
      </c>
      <c r="AU1628" s="254" t="s">
        <v>83</v>
      </c>
      <c r="AV1628" s="14" t="s">
        <v>83</v>
      </c>
      <c r="AW1628" s="14" t="s">
        <v>35</v>
      </c>
      <c r="AX1628" s="14" t="s">
        <v>73</v>
      </c>
      <c r="AY1628" s="254" t="s">
        <v>137</v>
      </c>
    </row>
    <row r="1629" s="13" customFormat="1">
      <c r="A1629" s="13"/>
      <c r="B1629" s="233"/>
      <c r="C1629" s="234"/>
      <c r="D1629" s="235" t="s">
        <v>147</v>
      </c>
      <c r="E1629" s="236" t="s">
        <v>19</v>
      </c>
      <c r="F1629" s="237" t="s">
        <v>1636</v>
      </c>
      <c r="G1629" s="234"/>
      <c r="H1629" s="236" t="s">
        <v>19</v>
      </c>
      <c r="I1629" s="238"/>
      <c r="J1629" s="234"/>
      <c r="K1629" s="234"/>
      <c r="L1629" s="239"/>
      <c r="M1629" s="240"/>
      <c r="N1629" s="241"/>
      <c r="O1629" s="241"/>
      <c r="P1629" s="241"/>
      <c r="Q1629" s="241"/>
      <c r="R1629" s="241"/>
      <c r="S1629" s="241"/>
      <c r="T1629" s="242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3" t="s">
        <v>147</v>
      </c>
      <c r="AU1629" s="243" t="s">
        <v>83</v>
      </c>
      <c r="AV1629" s="13" t="s">
        <v>81</v>
      </c>
      <c r="AW1629" s="13" t="s">
        <v>35</v>
      </c>
      <c r="AX1629" s="13" t="s">
        <v>73</v>
      </c>
      <c r="AY1629" s="243" t="s">
        <v>137</v>
      </c>
    </row>
    <row r="1630" s="13" customFormat="1">
      <c r="A1630" s="13"/>
      <c r="B1630" s="233"/>
      <c r="C1630" s="234"/>
      <c r="D1630" s="235" t="s">
        <v>147</v>
      </c>
      <c r="E1630" s="236" t="s">
        <v>19</v>
      </c>
      <c r="F1630" s="237" t="s">
        <v>172</v>
      </c>
      <c r="G1630" s="234"/>
      <c r="H1630" s="236" t="s">
        <v>19</v>
      </c>
      <c r="I1630" s="238"/>
      <c r="J1630" s="234"/>
      <c r="K1630" s="234"/>
      <c r="L1630" s="239"/>
      <c r="M1630" s="240"/>
      <c r="N1630" s="241"/>
      <c r="O1630" s="241"/>
      <c r="P1630" s="241"/>
      <c r="Q1630" s="241"/>
      <c r="R1630" s="241"/>
      <c r="S1630" s="241"/>
      <c r="T1630" s="242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43" t="s">
        <v>147</v>
      </c>
      <c r="AU1630" s="243" t="s">
        <v>83</v>
      </c>
      <c r="AV1630" s="13" t="s">
        <v>81</v>
      </c>
      <c r="AW1630" s="13" t="s">
        <v>35</v>
      </c>
      <c r="AX1630" s="13" t="s">
        <v>73</v>
      </c>
      <c r="AY1630" s="243" t="s">
        <v>137</v>
      </c>
    </row>
    <row r="1631" s="14" customFormat="1">
      <c r="A1631" s="14"/>
      <c r="B1631" s="244"/>
      <c r="C1631" s="245"/>
      <c r="D1631" s="235" t="s">
        <v>147</v>
      </c>
      <c r="E1631" s="246" t="s">
        <v>19</v>
      </c>
      <c r="F1631" s="247" t="s">
        <v>294</v>
      </c>
      <c r="G1631" s="245"/>
      <c r="H1631" s="248">
        <v>110.06999999999999</v>
      </c>
      <c r="I1631" s="249"/>
      <c r="J1631" s="245"/>
      <c r="K1631" s="245"/>
      <c r="L1631" s="250"/>
      <c r="M1631" s="251"/>
      <c r="N1631" s="252"/>
      <c r="O1631" s="252"/>
      <c r="P1631" s="252"/>
      <c r="Q1631" s="252"/>
      <c r="R1631" s="252"/>
      <c r="S1631" s="252"/>
      <c r="T1631" s="253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4" t="s">
        <v>147</v>
      </c>
      <c r="AU1631" s="254" t="s">
        <v>83</v>
      </c>
      <c r="AV1631" s="14" t="s">
        <v>83</v>
      </c>
      <c r="AW1631" s="14" t="s">
        <v>35</v>
      </c>
      <c r="AX1631" s="14" t="s">
        <v>73</v>
      </c>
      <c r="AY1631" s="254" t="s">
        <v>137</v>
      </c>
    </row>
    <row r="1632" s="14" customFormat="1">
      <c r="A1632" s="14"/>
      <c r="B1632" s="244"/>
      <c r="C1632" s="245"/>
      <c r="D1632" s="235" t="s">
        <v>147</v>
      </c>
      <c r="E1632" s="246" t="s">
        <v>19</v>
      </c>
      <c r="F1632" s="247" t="s">
        <v>295</v>
      </c>
      <c r="G1632" s="245"/>
      <c r="H1632" s="248">
        <v>-4.3200000000000003</v>
      </c>
      <c r="I1632" s="249"/>
      <c r="J1632" s="245"/>
      <c r="K1632" s="245"/>
      <c r="L1632" s="250"/>
      <c r="M1632" s="251"/>
      <c r="N1632" s="252"/>
      <c r="O1632" s="252"/>
      <c r="P1632" s="252"/>
      <c r="Q1632" s="252"/>
      <c r="R1632" s="252"/>
      <c r="S1632" s="252"/>
      <c r="T1632" s="253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4" t="s">
        <v>147</v>
      </c>
      <c r="AU1632" s="254" t="s">
        <v>83</v>
      </c>
      <c r="AV1632" s="14" t="s">
        <v>83</v>
      </c>
      <c r="AW1632" s="14" t="s">
        <v>35</v>
      </c>
      <c r="AX1632" s="14" t="s">
        <v>73</v>
      </c>
      <c r="AY1632" s="254" t="s">
        <v>137</v>
      </c>
    </row>
    <row r="1633" s="14" customFormat="1">
      <c r="A1633" s="14"/>
      <c r="B1633" s="244"/>
      <c r="C1633" s="245"/>
      <c r="D1633" s="235" t="s">
        <v>147</v>
      </c>
      <c r="E1633" s="246" t="s">
        <v>19</v>
      </c>
      <c r="F1633" s="247" t="s">
        <v>296</v>
      </c>
      <c r="G1633" s="245"/>
      <c r="H1633" s="248">
        <v>1.512</v>
      </c>
      <c r="I1633" s="249"/>
      <c r="J1633" s="245"/>
      <c r="K1633" s="245"/>
      <c r="L1633" s="250"/>
      <c r="M1633" s="251"/>
      <c r="N1633" s="252"/>
      <c r="O1633" s="252"/>
      <c r="P1633" s="252"/>
      <c r="Q1633" s="252"/>
      <c r="R1633" s="252"/>
      <c r="S1633" s="252"/>
      <c r="T1633" s="253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4" t="s">
        <v>147</v>
      </c>
      <c r="AU1633" s="254" t="s">
        <v>83</v>
      </c>
      <c r="AV1633" s="14" t="s">
        <v>83</v>
      </c>
      <c r="AW1633" s="14" t="s">
        <v>35</v>
      </c>
      <c r="AX1633" s="14" t="s">
        <v>73</v>
      </c>
      <c r="AY1633" s="254" t="s">
        <v>137</v>
      </c>
    </row>
    <row r="1634" s="14" customFormat="1">
      <c r="A1634" s="14"/>
      <c r="B1634" s="244"/>
      <c r="C1634" s="245"/>
      <c r="D1634" s="235" t="s">
        <v>147</v>
      </c>
      <c r="E1634" s="246" t="s">
        <v>19</v>
      </c>
      <c r="F1634" s="247" t="s">
        <v>297</v>
      </c>
      <c r="G1634" s="245"/>
      <c r="H1634" s="248">
        <v>-2.75</v>
      </c>
      <c r="I1634" s="249"/>
      <c r="J1634" s="245"/>
      <c r="K1634" s="245"/>
      <c r="L1634" s="250"/>
      <c r="M1634" s="251"/>
      <c r="N1634" s="252"/>
      <c r="O1634" s="252"/>
      <c r="P1634" s="252"/>
      <c r="Q1634" s="252"/>
      <c r="R1634" s="252"/>
      <c r="S1634" s="252"/>
      <c r="T1634" s="253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4" t="s">
        <v>147</v>
      </c>
      <c r="AU1634" s="254" t="s">
        <v>83</v>
      </c>
      <c r="AV1634" s="14" t="s">
        <v>83</v>
      </c>
      <c r="AW1634" s="14" t="s">
        <v>35</v>
      </c>
      <c r="AX1634" s="14" t="s">
        <v>73</v>
      </c>
      <c r="AY1634" s="254" t="s">
        <v>137</v>
      </c>
    </row>
    <row r="1635" s="14" customFormat="1">
      <c r="A1635" s="14"/>
      <c r="B1635" s="244"/>
      <c r="C1635" s="245"/>
      <c r="D1635" s="235" t="s">
        <v>147</v>
      </c>
      <c r="E1635" s="246" t="s">
        <v>19</v>
      </c>
      <c r="F1635" s="247" t="s">
        <v>298</v>
      </c>
      <c r="G1635" s="245"/>
      <c r="H1635" s="248">
        <v>0.84799999999999998</v>
      </c>
      <c r="I1635" s="249"/>
      <c r="J1635" s="245"/>
      <c r="K1635" s="245"/>
      <c r="L1635" s="250"/>
      <c r="M1635" s="251"/>
      <c r="N1635" s="252"/>
      <c r="O1635" s="252"/>
      <c r="P1635" s="252"/>
      <c r="Q1635" s="252"/>
      <c r="R1635" s="252"/>
      <c r="S1635" s="252"/>
      <c r="T1635" s="253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4" t="s">
        <v>147</v>
      </c>
      <c r="AU1635" s="254" t="s">
        <v>83</v>
      </c>
      <c r="AV1635" s="14" t="s">
        <v>83</v>
      </c>
      <c r="AW1635" s="14" t="s">
        <v>35</v>
      </c>
      <c r="AX1635" s="14" t="s">
        <v>73</v>
      </c>
      <c r="AY1635" s="254" t="s">
        <v>137</v>
      </c>
    </row>
    <row r="1636" s="14" customFormat="1">
      <c r="A1636" s="14"/>
      <c r="B1636" s="244"/>
      <c r="C1636" s="245"/>
      <c r="D1636" s="235" t="s">
        <v>147</v>
      </c>
      <c r="E1636" s="246" t="s">
        <v>19</v>
      </c>
      <c r="F1636" s="247" t="s">
        <v>299</v>
      </c>
      <c r="G1636" s="245"/>
      <c r="H1636" s="248">
        <v>-5.8799999999999999</v>
      </c>
      <c r="I1636" s="249"/>
      <c r="J1636" s="245"/>
      <c r="K1636" s="245"/>
      <c r="L1636" s="250"/>
      <c r="M1636" s="251"/>
      <c r="N1636" s="252"/>
      <c r="O1636" s="252"/>
      <c r="P1636" s="252"/>
      <c r="Q1636" s="252"/>
      <c r="R1636" s="252"/>
      <c r="S1636" s="252"/>
      <c r="T1636" s="253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4" t="s">
        <v>147</v>
      </c>
      <c r="AU1636" s="254" t="s">
        <v>83</v>
      </c>
      <c r="AV1636" s="14" t="s">
        <v>83</v>
      </c>
      <c r="AW1636" s="14" t="s">
        <v>35</v>
      </c>
      <c r="AX1636" s="14" t="s">
        <v>73</v>
      </c>
      <c r="AY1636" s="254" t="s">
        <v>137</v>
      </c>
    </row>
    <row r="1637" s="14" customFormat="1">
      <c r="A1637" s="14"/>
      <c r="B1637" s="244"/>
      <c r="C1637" s="245"/>
      <c r="D1637" s="235" t="s">
        <v>147</v>
      </c>
      <c r="E1637" s="246" t="s">
        <v>19</v>
      </c>
      <c r="F1637" s="247" t="s">
        <v>300</v>
      </c>
      <c r="G1637" s="245"/>
      <c r="H1637" s="248">
        <v>-4.7999999999999998</v>
      </c>
      <c r="I1637" s="249"/>
      <c r="J1637" s="245"/>
      <c r="K1637" s="245"/>
      <c r="L1637" s="250"/>
      <c r="M1637" s="251"/>
      <c r="N1637" s="252"/>
      <c r="O1637" s="252"/>
      <c r="P1637" s="252"/>
      <c r="Q1637" s="252"/>
      <c r="R1637" s="252"/>
      <c r="S1637" s="252"/>
      <c r="T1637" s="253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4" t="s">
        <v>147</v>
      </c>
      <c r="AU1637" s="254" t="s">
        <v>83</v>
      </c>
      <c r="AV1637" s="14" t="s">
        <v>83</v>
      </c>
      <c r="AW1637" s="14" t="s">
        <v>35</v>
      </c>
      <c r="AX1637" s="14" t="s">
        <v>73</v>
      </c>
      <c r="AY1637" s="254" t="s">
        <v>137</v>
      </c>
    </row>
    <row r="1638" s="13" customFormat="1">
      <c r="A1638" s="13"/>
      <c r="B1638" s="233"/>
      <c r="C1638" s="234"/>
      <c r="D1638" s="235" t="s">
        <v>147</v>
      </c>
      <c r="E1638" s="236" t="s">
        <v>19</v>
      </c>
      <c r="F1638" s="237" t="s">
        <v>272</v>
      </c>
      <c r="G1638" s="234"/>
      <c r="H1638" s="236" t="s">
        <v>19</v>
      </c>
      <c r="I1638" s="238"/>
      <c r="J1638" s="234"/>
      <c r="K1638" s="234"/>
      <c r="L1638" s="239"/>
      <c r="M1638" s="240"/>
      <c r="N1638" s="241"/>
      <c r="O1638" s="241"/>
      <c r="P1638" s="241"/>
      <c r="Q1638" s="241"/>
      <c r="R1638" s="241"/>
      <c r="S1638" s="241"/>
      <c r="T1638" s="242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3" t="s">
        <v>147</v>
      </c>
      <c r="AU1638" s="243" t="s">
        <v>83</v>
      </c>
      <c r="AV1638" s="13" t="s">
        <v>81</v>
      </c>
      <c r="AW1638" s="13" t="s">
        <v>35</v>
      </c>
      <c r="AX1638" s="13" t="s">
        <v>73</v>
      </c>
      <c r="AY1638" s="243" t="s">
        <v>137</v>
      </c>
    </row>
    <row r="1639" s="14" customFormat="1">
      <c r="A1639" s="14"/>
      <c r="B1639" s="244"/>
      <c r="C1639" s="245"/>
      <c r="D1639" s="235" t="s">
        <v>147</v>
      </c>
      <c r="E1639" s="246" t="s">
        <v>19</v>
      </c>
      <c r="F1639" s="247" t="s">
        <v>301</v>
      </c>
      <c r="G1639" s="245"/>
      <c r="H1639" s="248">
        <v>51.884</v>
      </c>
      <c r="I1639" s="249"/>
      <c r="J1639" s="245"/>
      <c r="K1639" s="245"/>
      <c r="L1639" s="250"/>
      <c r="M1639" s="251"/>
      <c r="N1639" s="252"/>
      <c r="O1639" s="252"/>
      <c r="P1639" s="252"/>
      <c r="Q1639" s="252"/>
      <c r="R1639" s="252"/>
      <c r="S1639" s="252"/>
      <c r="T1639" s="253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4" t="s">
        <v>147</v>
      </c>
      <c r="AU1639" s="254" t="s">
        <v>83</v>
      </c>
      <c r="AV1639" s="14" t="s">
        <v>83</v>
      </c>
      <c r="AW1639" s="14" t="s">
        <v>35</v>
      </c>
      <c r="AX1639" s="14" t="s">
        <v>73</v>
      </c>
      <c r="AY1639" s="254" t="s">
        <v>137</v>
      </c>
    </row>
    <row r="1640" s="14" customFormat="1">
      <c r="A1640" s="14"/>
      <c r="B1640" s="244"/>
      <c r="C1640" s="245"/>
      <c r="D1640" s="235" t="s">
        <v>147</v>
      </c>
      <c r="E1640" s="246" t="s">
        <v>19</v>
      </c>
      <c r="F1640" s="247" t="s">
        <v>302</v>
      </c>
      <c r="G1640" s="245"/>
      <c r="H1640" s="248">
        <v>-2.2000000000000002</v>
      </c>
      <c r="I1640" s="249"/>
      <c r="J1640" s="245"/>
      <c r="K1640" s="245"/>
      <c r="L1640" s="250"/>
      <c r="M1640" s="251"/>
      <c r="N1640" s="252"/>
      <c r="O1640" s="252"/>
      <c r="P1640" s="252"/>
      <c r="Q1640" s="252"/>
      <c r="R1640" s="252"/>
      <c r="S1640" s="252"/>
      <c r="T1640" s="253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4" t="s">
        <v>147</v>
      </c>
      <c r="AU1640" s="254" t="s">
        <v>83</v>
      </c>
      <c r="AV1640" s="14" t="s">
        <v>83</v>
      </c>
      <c r="AW1640" s="14" t="s">
        <v>35</v>
      </c>
      <c r="AX1640" s="14" t="s">
        <v>73</v>
      </c>
      <c r="AY1640" s="254" t="s">
        <v>137</v>
      </c>
    </row>
    <row r="1641" s="14" customFormat="1">
      <c r="A1641" s="14"/>
      <c r="B1641" s="244"/>
      <c r="C1641" s="245"/>
      <c r="D1641" s="235" t="s">
        <v>147</v>
      </c>
      <c r="E1641" s="246" t="s">
        <v>19</v>
      </c>
      <c r="F1641" s="247" t="s">
        <v>303</v>
      </c>
      <c r="G1641" s="245"/>
      <c r="H1641" s="248">
        <v>0.81000000000000005</v>
      </c>
      <c r="I1641" s="249"/>
      <c r="J1641" s="245"/>
      <c r="K1641" s="245"/>
      <c r="L1641" s="250"/>
      <c r="M1641" s="251"/>
      <c r="N1641" s="252"/>
      <c r="O1641" s="252"/>
      <c r="P1641" s="252"/>
      <c r="Q1641" s="252"/>
      <c r="R1641" s="252"/>
      <c r="S1641" s="252"/>
      <c r="T1641" s="253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4" t="s">
        <v>147</v>
      </c>
      <c r="AU1641" s="254" t="s">
        <v>83</v>
      </c>
      <c r="AV1641" s="14" t="s">
        <v>83</v>
      </c>
      <c r="AW1641" s="14" t="s">
        <v>35</v>
      </c>
      <c r="AX1641" s="14" t="s">
        <v>73</v>
      </c>
      <c r="AY1641" s="254" t="s">
        <v>137</v>
      </c>
    </row>
    <row r="1642" s="14" customFormat="1">
      <c r="A1642" s="14"/>
      <c r="B1642" s="244"/>
      <c r="C1642" s="245"/>
      <c r="D1642" s="235" t="s">
        <v>147</v>
      </c>
      <c r="E1642" s="246" t="s">
        <v>19</v>
      </c>
      <c r="F1642" s="247" t="s">
        <v>300</v>
      </c>
      <c r="G1642" s="245"/>
      <c r="H1642" s="248">
        <v>-4.7999999999999998</v>
      </c>
      <c r="I1642" s="249"/>
      <c r="J1642" s="245"/>
      <c r="K1642" s="245"/>
      <c r="L1642" s="250"/>
      <c r="M1642" s="251"/>
      <c r="N1642" s="252"/>
      <c r="O1642" s="252"/>
      <c r="P1642" s="252"/>
      <c r="Q1642" s="252"/>
      <c r="R1642" s="252"/>
      <c r="S1642" s="252"/>
      <c r="T1642" s="253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4" t="s">
        <v>147</v>
      </c>
      <c r="AU1642" s="254" t="s">
        <v>83</v>
      </c>
      <c r="AV1642" s="14" t="s">
        <v>83</v>
      </c>
      <c r="AW1642" s="14" t="s">
        <v>35</v>
      </c>
      <c r="AX1642" s="14" t="s">
        <v>73</v>
      </c>
      <c r="AY1642" s="254" t="s">
        <v>137</v>
      </c>
    </row>
    <row r="1643" s="14" customFormat="1">
      <c r="A1643" s="14"/>
      <c r="B1643" s="244"/>
      <c r="C1643" s="245"/>
      <c r="D1643" s="235" t="s">
        <v>147</v>
      </c>
      <c r="E1643" s="246" t="s">
        <v>19</v>
      </c>
      <c r="F1643" s="247" t="s">
        <v>304</v>
      </c>
      <c r="G1643" s="245"/>
      <c r="H1643" s="248">
        <v>1.8360000000000001</v>
      </c>
      <c r="I1643" s="249"/>
      <c r="J1643" s="245"/>
      <c r="K1643" s="245"/>
      <c r="L1643" s="250"/>
      <c r="M1643" s="251"/>
      <c r="N1643" s="252"/>
      <c r="O1643" s="252"/>
      <c r="P1643" s="252"/>
      <c r="Q1643" s="252"/>
      <c r="R1643" s="252"/>
      <c r="S1643" s="252"/>
      <c r="T1643" s="253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4" t="s">
        <v>147</v>
      </c>
      <c r="AU1643" s="254" t="s">
        <v>83</v>
      </c>
      <c r="AV1643" s="14" t="s">
        <v>83</v>
      </c>
      <c r="AW1643" s="14" t="s">
        <v>35</v>
      </c>
      <c r="AX1643" s="14" t="s">
        <v>73</v>
      </c>
      <c r="AY1643" s="254" t="s">
        <v>137</v>
      </c>
    </row>
    <row r="1644" s="14" customFormat="1">
      <c r="A1644" s="14"/>
      <c r="B1644" s="244"/>
      <c r="C1644" s="245"/>
      <c r="D1644" s="235" t="s">
        <v>147</v>
      </c>
      <c r="E1644" s="246" t="s">
        <v>19</v>
      </c>
      <c r="F1644" s="247" t="s">
        <v>305</v>
      </c>
      <c r="G1644" s="245"/>
      <c r="H1644" s="248">
        <v>-2.1600000000000001</v>
      </c>
      <c r="I1644" s="249"/>
      <c r="J1644" s="245"/>
      <c r="K1644" s="245"/>
      <c r="L1644" s="250"/>
      <c r="M1644" s="251"/>
      <c r="N1644" s="252"/>
      <c r="O1644" s="252"/>
      <c r="P1644" s="252"/>
      <c r="Q1644" s="252"/>
      <c r="R1644" s="252"/>
      <c r="S1644" s="252"/>
      <c r="T1644" s="253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4" t="s">
        <v>147</v>
      </c>
      <c r="AU1644" s="254" t="s">
        <v>83</v>
      </c>
      <c r="AV1644" s="14" t="s">
        <v>83</v>
      </c>
      <c r="AW1644" s="14" t="s">
        <v>35</v>
      </c>
      <c r="AX1644" s="14" t="s">
        <v>73</v>
      </c>
      <c r="AY1644" s="254" t="s">
        <v>137</v>
      </c>
    </row>
    <row r="1645" s="14" customFormat="1">
      <c r="A1645" s="14"/>
      <c r="B1645" s="244"/>
      <c r="C1645" s="245"/>
      <c r="D1645" s="235" t="s">
        <v>147</v>
      </c>
      <c r="E1645" s="246" t="s">
        <v>19</v>
      </c>
      <c r="F1645" s="247" t="s">
        <v>306</v>
      </c>
      <c r="G1645" s="245"/>
      <c r="H1645" s="248">
        <v>0.75600000000000001</v>
      </c>
      <c r="I1645" s="249"/>
      <c r="J1645" s="245"/>
      <c r="K1645" s="245"/>
      <c r="L1645" s="250"/>
      <c r="M1645" s="251"/>
      <c r="N1645" s="252"/>
      <c r="O1645" s="252"/>
      <c r="P1645" s="252"/>
      <c r="Q1645" s="252"/>
      <c r="R1645" s="252"/>
      <c r="S1645" s="252"/>
      <c r="T1645" s="253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4" t="s">
        <v>147</v>
      </c>
      <c r="AU1645" s="254" t="s">
        <v>83</v>
      </c>
      <c r="AV1645" s="14" t="s">
        <v>83</v>
      </c>
      <c r="AW1645" s="14" t="s">
        <v>35</v>
      </c>
      <c r="AX1645" s="14" t="s">
        <v>73</v>
      </c>
      <c r="AY1645" s="254" t="s">
        <v>137</v>
      </c>
    </row>
    <row r="1646" s="13" customFormat="1">
      <c r="A1646" s="13"/>
      <c r="B1646" s="233"/>
      <c r="C1646" s="234"/>
      <c r="D1646" s="235" t="s">
        <v>147</v>
      </c>
      <c r="E1646" s="236" t="s">
        <v>19</v>
      </c>
      <c r="F1646" s="237" t="s">
        <v>194</v>
      </c>
      <c r="G1646" s="234"/>
      <c r="H1646" s="236" t="s">
        <v>19</v>
      </c>
      <c r="I1646" s="238"/>
      <c r="J1646" s="234"/>
      <c r="K1646" s="234"/>
      <c r="L1646" s="239"/>
      <c r="M1646" s="240"/>
      <c r="N1646" s="241"/>
      <c r="O1646" s="241"/>
      <c r="P1646" s="241"/>
      <c r="Q1646" s="241"/>
      <c r="R1646" s="241"/>
      <c r="S1646" s="241"/>
      <c r="T1646" s="242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3" t="s">
        <v>147</v>
      </c>
      <c r="AU1646" s="243" t="s">
        <v>83</v>
      </c>
      <c r="AV1646" s="13" t="s">
        <v>81</v>
      </c>
      <c r="AW1646" s="13" t="s">
        <v>35</v>
      </c>
      <c r="AX1646" s="13" t="s">
        <v>73</v>
      </c>
      <c r="AY1646" s="243" t="s">
        <v>137</v>
      </c>
    </row>
    <row r="1647" s="14" customFormat="1">
      <c r="A1647" s="14"/>
      <c r="B1647" s="244"/>
      <c r="C1647" s="245"/>
      <c r="D1647" s="235" t="s">
        <v>147</v>
      </c>
      <c r="E1647" s="246" t="s">
        <v>19</v>
      </c>
      <c r="F1647" s="247" t="s">
        <v>307</v>
      </c>
      <c r="G1647" s="245"/>
      <c r="H1647" s="248">
        <v>58.950000000000003</v>
      </c>
      <c r="I1647" s="249"/>
      <c r="J1647" s="245"/>
      <c r="K1647" s="245"/>
      <c r="L1647" s="250"/>
      <c r="M1647" s="251"/>
      <c r="N1647" s="252"/>
      <c r="O1647" s="252"/>
      <c r="P1647" s="252"/>
      <c r="Q1647" s="252"/>
      <c r="R1647" s="252"/>
      <c r="S1647" s="252"/>
      <c r="T1647" s="253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4" t="s">
        <v>147</v>
      </c>
      <c r="AU1647" s="254" t="s">
        <v>83</v>
      </c>
      <c r="AV1647" s="14" t="s">
        <v>83</v>
      </c>
      <c r="AW1647" s="14" t="s">
        <v>35</v>
      </c>
      <c r="AX1647" s="14" t="s">
        <v>73</v>
      </c>
      <c r="AY1647" s="254" t="s">
        <v>137</v>
      </c>
    </row>
    <row r="1648" s="14" customFormat="1">
      <c r="A1648" s="14"/>
      <c r="B1648" s="244"/>
      <c r="C1648" s="245"/>
      <c r="D1648" s="235" t="s">
        <v>147</v>
      </c>
      <c r="E1648" s="246" t="s">
        <v>19</v>
      </c>
      <c r="F1648" s="247" t="s">
        <v>308</v>
      </c>
      <c r="G1648" s="245"/>
      <c r="H1648" s="248">
        <v>-1.0800000000000001</v>
      </c>
      <c r="I1648" s="249"/>
      <c r="J1648" s="245"/>
      <c r="K1648" s="245"/>
      <c r="L1648" s="250"/>
      <c r="M1648" s="251"/>
      <c r="N1648" s="252"/>
      <c r="O1648" s="252"/>
      <c r="P1648" s="252"/>
      <c r="Q1648" s="252"/>
      <c r="R1648" s="252"/>
      <c r="S1648" s="252"/>
      <c r="T1648" s="253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4" t="s">
        <v>147</v>
      </c>
      <c r="AU1648" s="254" t="s">
        <v>83</v>
      </c>
      <c r="AV1648" s="14" t="s">
        <v>83</v>
      </c>
      <c r="AW1648" s="14" t="s">
        <v>35</v>
      </c>
      <c r="AX1648" s="14" t="s">
        <v>73</v>
      </c>
      <c r="AY1648" s="254" t="s">
        <v>137</v>
      </c>
    </row>
    <row r="1649" s="14" customFormat="1">
      <c r="A1649" s="14"/>
      <c r="B1649" s="244"/>
      <c r="C1649" s="245"/>
      <c r="D1649" s="235" t="s">
        <v>147</v>
      </c>
      <c r="E1649" s="246" t="s">
        <v>19</v>
      </c>
      <c r="F1649" s="247" t="s">
        <v>309</v>
      </c>
      <c r="G1649" s="245"/>
      <c r="H1649" s="248">
        <v>-2.3220000000000001</v>
      </c>
      <c r="I1649" s="249"/>
      <c r="J1649" s="245"/>
      <c r="K1649" s="245"/>
      <c r="L1649" s="250"/>
      <c r="M1649" s="251"/>
      <c r="N1649" s="252"/>
      <c r="O1649" s="252"/>
      <c r="P1649" s="252"/>
      <c r="Q1649" s="252"/>
      <c r="R1649" s="252"/>
      <c r="S1649" s="252"/>
      <c r="T1649" s="253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4" t="s">
        <v>147</v>
      </c>
      <c r="AU1649" s="254" t="s">
        <v>83</v>
      </c>
      <c r="AV1649" s="14" t="s">
        <v>83</v>
      </c>
      <c r="AW1649" s="14" t="s">
        <v>35</v>
      </c>
      <c r="AX1649" s="14" t="s">
        <v>73</v>
      </c>
      <c r="AY1649" s="254" t="s">
        <v>137</v>
      </c>
    </row>
    <row r="1650" s="14" customFormat="1">
      <c r="A1650" s="14"/>
      <c r="B1650" s="244"/>
      <c r="C1650" s="245"/>
      <c r="D1650" s="235" t="s">
        <v>147</v>
      </c>
      <c r="E1650" s="246" t="s">
        <v>19</v>
      </c>
      <c r="F1650" s="247" t="s">
        <v>310</v>
      </c>
      <c r="G1650" s="245"/>
      <c r="H1650" s="248">
        <v>2.121</v>
      </c>
      <c r="I1650" s="249"/>
      <c r="J1650" s="245"/>
      <c r="K1650" s="245"/>
      <c r="L1650" s="250"/>
      <c r="M1650" s="251"/>
      <c r="N1650" s="252"/>
      <c r="O1650" s="252"/>
      <c r="P1650" s="252"/>
      <c r="Q1650" s="252"/>
      <c r="R1650" s="252"/>
      <c r="S1650" s="252"/>
      <c r="T1650" s="253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4" t="s">
        <v>147</v>
      </c>
      <c r="AU1650" s="254" t="s">
        <v>83</v>
      </c>
      <c r="AV1650" s="14" t="s">
        <v>83</v>
      </c>
      <c r="AW1650" s="14" t="s">
        <v>35</v>
      </c>
      <c r="AX1650" s="14" t="s">
        <v>73</v>
      </c>
      <c r="AY1650" s="254" t="s">
        <v>137</v>
      </c>
    </row>
    <row r="1651" s="14" customFormat="1">
      <c r="A1651" s="14"/>
      <c r="B1651" s="244"/>
      <c r="C1651" s="245"/>
      <c r="D1651" s="235" t="s">
        <v>147</v>
      </c>
      <c r="E1651" s="246" t="s">
        <v>19</v>
      </c>
      <c r="F1651" s="247" t="s">
        <v>311</v>
      </c>
      <c r="G1651" s="245"/>
      <c r="H1651" s="248">
        <v>0.54000000000000004</v>
      </c>
      <c r="I1651" s="249"/>
      <c r="J1651" s="245"/>
      <c r="K1651" s="245"/>
      <c r="L1651" s="250"/>
      <c r="M1651" s="251"/>
      <c r="N1651" s="252"/>
      <c r="O1651" s="252"/>
      <c r="P1651" s="252"/>
      <c r="Q1651" s="252"/>
      <c r="R1651" s="252"/>
      <c r="S1651" s="252"/>
      <c r="T1651" s="253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4" t="s">
        <v>147</v>
      </c>
      <c r="AU1651" s="254" t="s">
        <v>83</v>
      </c>
      <c r="AV1651" s="14" t="s">
        <v>83</v>
      </c>
      <c r="AW1651" s="14" t="s">
        <v>35</v>
      </c>
      <c r="AX1651" s="14" t="s">
        <v>73</v>
      </c>
      <c r="AY1651" s="254" t="s">
        <v>137</v>
      </c>
    </row>
    <row r="1652" s="16" customFormat="1">
      <c r="A1652" s="16"/>
      <c r="B1652" s="276"/>
      <c r="C1652" s="277"/>
      <c r="D1652" s="235" t="s">
        <v>147</v>
      </c>
      <c r="E1652" s="278" t="s">
        <v>19</v>
      </c>
      <c r="F1652" s="279" t="s">
        <v>324</v>
      </c>
      <c r="G1652" s="277"/>
      <c r="H1652" s="280">
        <v>282.17800000000005</v>
      </c>
      <c r="I1652" s="281"/>
      <c r="J1652" s="277"/>
      <c r="K1652" s="277"/>
      <c r="L1652" s="282"/>
      <c r="M1652" s="283"/>
      <c r="N1652" s="284"/>
      <c r="O1652" s="284"/>
      <c r="P1652" s="284"/>
      <c r="Q1652" s="284"/>
      <c r="R1652" s="284"/>
      <c r="S1652" s="284"/>
      <c r="T1652" s="285"/>
      <c r="U1652" s="16"/>
      <c r="V1652" s="16"/>
      <c r="W1652" s="16"/>
      <c r="X1652" s="16"/>
      <c r="Y1652" s="16"/>
      <c r="Z1652" s="16"/>
      <c r="AA1652" s="16"/>
      <c r="AB1652" s="16"/>
      <c r="AC1652" s="16"/>
      <c r="AD1652" s="16"/>
      <c r="AE1652" s="16"/>
      <c r="AT1652" s="286" t="s">
        <v>147</v>
      </c>
      <c r="AU1652" s="286" t="s">
        <v>83</v>
      </c>
      <c r="AV1652" s="16" t="s">
        <v>138</v>
      </c>
      <c r="AW1652" s="16" t="s">
        <v>35</v>
      </c>
      <c r="AX1652" s="16" t="s">
        <v>73</v>
      </c>
      <c r="AY1652" s="286" t="s">
        <v>137</v>
      </c>
    </row>
    <row r="1653" s="13" customFormat="1">
      <c r="A1653" s="13"/>
      <c r="B1653" s="233"/>
      <c r="C1653" s="234"/>
      <c r="D1653" s="235" t="s">
        <v>147</v>
      </c>
      <c r="E1653" s="236" t="s">
        <v>19</v>
      </c>
      <c r="F1653" s="237" t="s">
        <v>325</v>
      </c>
      <c r="G1653" s="234"/>
      <c r="H1653" s="236" t="s">
        <v>19</v>
      </c>
      <c r="I1653" s="238"/>
      <c r="J1653" s="234"/>
      <c r="K1653" s="234"/>
      <c r="L1653" s="239"/>
      <c r="M1653" s="240"/>
      <c r="N1653" s="241"/>
      <c r="O1653" s="241"/>
      <c r="P1653" s="241"/>
      <c r="Q1653" s="241"/>
      <c r="R1653" s="241"/>
      <c r="S1653" s="241"/>
      <c r="T1653" s="242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3" t="s">
        <v>147</v>
      </c>
      <c r="AU1653" s="243" t="s">
        <v>83</v>
      </c>
      <c r="AV1653" s="13" t="s">
        <v>81</v>
      </c>
      <c r="AW1653" s="13" t="s">
        <v>35</v>
      </c>
      <c r="AX1653" s="13" t="s">
        <v>73</v>
      </c>
      <c r="AY1653" s="243" t="s">
        <v>137</v>
      </c>
    </row>
    <row r="1654" s="14" customFormat="1">
      <c r="A1654" s="14"/>
      <c r="B1654" s="244"/>
      <c r="C1654" s="245"/>
      <c r="D1654" s="235" t="s">
        <v>147</v>
      </c>
      <c r="E1654" s="246" t="s">
        <v>19</v>
      </c>
      <c r="F1654" s="247" t="s">
        <v>326</v>
      </c>
      <c r="G1654" s="245"/>
      <c r="H1654" s="248">
        <v>-76.25</v>
      </c>
      <c r="I1654" s="249"/>
      <c r="J1654" s="245"/>
      <c r="K1654" s="245"/>
      <c r="L1654" s="250"/>
      <c r="M1654" s="251"/>
      <c r="N1654" s="252"/>
      <c r="O1654" s="252"/>
      <c r="P1654" s="252"/>
      <c r="Q1654" s="252"/>
      <c r="R1654" s="252"/>
      <c r="S1654" s="252"/>
      <c r="T1654" s="253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4" t="s">
        <v>147</v>
      </c>
      <c r="AU1654" s="254" t="s">
        <v>83</v>
      </c>
      <c r="AV1654" s="14" t="s">
        <v>83</v>
      </c>
      <c r="AW1654" s="14" t="s">
        <v>35</v>
      </c>
      <c r="AX1654" s="14" t="s">
        <v>73</v>
      </c>
      <c r="AY1654" s="254" t="s">
        <v>137</v>
      </c>
    </row>
    <row r="1655" s="15" customFormat="1">
      <c r="A1655" s="15"/>
      <c r="B1655" s="265"/>
      <c r="C1655" s="266"/>
      <c r="D1655" s="235" t="s">
        <v>147</v>
      </c>
      <c r="E1655" s="267" t="s">
        <v>19</v>
      </c>
      <c r="F1655" s="268" t="s">
        <v>201</v>
      </c>
      <c r="G1655" s="266"/>
      <c r="H1655" s="269">
        <v>205.92800000000005</v>
      </c>
      <c r="I1655" s="270"/>
      <c r="J1655" s="266"/>
      <c r="K1655" s="266"/>
      <c r="L1655" s="271"/>
      <c r="M1655" s="288"/>
      <c r="N1655" s="289"/>
      <c r="O1655" s="289"/>
      <c r="P1655" s="289"/>
      <c r="Q1655" s="289"/>
      <c r="R1655" s="289"/>
      <c r="S1655" s="289"/>
      <c r="T1655" s="290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15"/>
      <c r="AT1655" s="275" t="s">
        <v>147</v>
      </c>
      <c r="AU1655" s="275" t="s">
        <v>83</v>
      </c>
      <c r="AV1655" s="15" t="s">
        <v>145</v>
      </c>
      <c r="AW1655" s="15" t="s">
        <v>35</v>
      </c>
      <c r="AX1655" s="15" t="s">
        <v>81</v>
      </c>
      <c r="AY1655" s="275" t="s">
        <v>137</v>
      </c>
    </row>
    <row r="1656" s="2" customFormat="1" ht="6.96" customHeight="1">
      <c r="A1656" s="40"/>
      <c r="B1656" s="61"/>
      <c r="C1656" s="62"/>
      <c r="D1656" s="62"/>
      <c r="E1656" s="62"/>
      <c r="F1656" s="62"/>
      <c r="G1656" s="62"/>
      <c r="H1656" s="62"/>
      <c r="I1656" s="168"/>
      <c r="J1656" s="62"/>
      <c r="K1656" s="62"/>
      <c r="L1656" s="46"/>
      <c r="M1656" s="40"/>
      <c r="O1656" s="40"/>
      <c r="P1656" s="40"/>
      <c r="Q1656" s="40"/>
      <c r="R1656" s="40"/>
      <c r="S1656" s="40"/>
      <c r="T1656" s="40"/>
      <c r="U1656" s="40"/>
      <c r="V1656" s="40"/>
      <c r="W1656" s="40"/>
      <c r="X1656" s="40"/>
      <c r="Y1656" s="40"/>
      <c r="Z1656" s="40"/>
      <c r="AA1656" s="40"/>
      <c r="AB1656" s="40"/>
      <c r="AC1656" s="40"/>
      <c r="AD1656" s="40"/>
      <c r="AE1656" s="40"/>
    </row>
  </sheetData>
  <sheetProtection sheet="1" autoFilter="0" formatColumns="0" formatRows="0" objects="1" scenarios="1" spinCount="100000" saltValue="dD/rAzoysLBnT3obvcoB9ES8ka9ISzp9jld5J/LRsPZcU2lrVvsU771wVuR4L6PqC5dxCSQ/jFaDvLo0SJeETg==" hashValue="byt3VohUmusXHPWllXaAnF6YnUTKvT/y05pGPsU/PJOChj4shTMub4v12kpMWDdjLwt4yzXslaerkHYhBA5eqw==" algorithmName="SHA-512" password="CC35"/>
  <autoFilter ref="C103:K1655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90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Rekonstrukce haly povrchových úprav a nové čistírny odpadních vod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91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1641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27. 4. 2020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 xml:space="preserve"> </v>
      </c>
      <c r="F15" s="40"/>
      <c r="G15" s="40"/>
      <c r="H15" s="40"/>
      <c r="I15" s="142" t="s">
        <v>28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32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33</v>
      </c>
      <c r="F21" s="40"/>
      <c r="G21" s="40"/>
      <c r="H21" s="40"/>
      <c r="I21" s="142" t="s">
        <v>28</v>
      </c>
      <c r="J21" s="141" t="s">
        <v>34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ROUND(J97,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ROUND((SUM(BE97:BE1257)),  2)</f>
        <v>0</v>
      </c>
      <c r="G33" s="40"/>
      <c r="H33" s="40"/>
      <c r="I33" s="157">
        <v>0.20999999999999999</v>
      </c>
      <c r="J33" s="156">
        <f>ROUND(((SUM(BE97:BE1257))*I33),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ROUND((SUM(BF97:BF1257)),  2)</f>
        <v>0</v>
      </c>
      <c r="G34" s="40"/>
      <c r="H34" s="40"/>
      <c r="I34" s="157">
        <v>0.14999999999999999</v>
      </c>
      <c r="J34" s="156">
        <f>ROUND(((SUM(BF97:BF1257))*I34),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ROUND((SUM(BG97:BG1257)),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ROUND((SUM(BH97:BH1257)),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ROUND((SUM(BI97:BI1257)),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haly povrchových úprav a nové čistírny odpadních vod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01b - Sanace venkovních nádrží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Pardubice</v>
      </c>
      <c r="G52" s="42"/>
      <c r="H52" s="42"/>
      <c r="I52" s="142" t="s">
        <v>23</v>
      </c>
      <c r="J52" s="74" t="str">
        <f>IF(J12="","",J12)</f>
        <v>27. 4. 2020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142" t="s">
        <v>31</v>
      </c>
      <c r="J54" s="38" t="str">
        <f>E21</f>
        <v>HMP top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94</v>
      </c>
      <c r="D57" s="174"/>
      <c r="E57" s="174"/>
      <c r="F57" s="174"/>
      <c r="G57" s="174"/>
      <c r="H57" s="174"/>
      <c r="I57" s="175"/>
      <c r="J57" s="176" t="s">
        <v>95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J97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78"/>
      <c r="C60" s="179"/>
      <c r="D60" s="180" t="s">
        <v>97</v>
      </c>
      <c r="E60" s="181"/>
      <c r="F60" s="181"/>
      <c r="G60" s="181"/>
      <c r="H60" s="181"/>
      <c r="I60" s="182"/>
      <c r="J60" s="183">
        <f>J98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1642</v>
      </c>
      <c r="E61" s="188"/>
      <c r="F61" s="188"/>
      <c r="G61" s="188"/>
      <c r="H61" s="188"/>
      <c r="I61" s="189"/>
      <c r="J61" s="190">
        <f>J99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98</v>
      </c>
      <c r="E62" s="188"/>
      <c r="F62" s="188"/>
      <c r="G62" s="188"/>
      <c r="H62" s="188"/>
      <c r="I62" s="189"/>
      <c r="J62" s="190">
        <f>J241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99</v>
      </c>
      <c r="E63" s="188"/>
      <c r="F63" s="188"/>
      <c r="G63" s="188"/>
      <c r="H63" s="188"/>
      <c r="I63" s="189"/>
      <c r="J63" s="190">
        <f>J303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1643</v>
      </c>
      <c r="E64" s="188"/>
      <c r="F64" s="188"/>
      <c r="G64" s="188"/>
      <c r="H64" s="188"/>
      <c r="I64" s="189"/>
      <c r="J64" s="190">
        <f>J342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100</v>
      </c>
      <c r="E65" s="188"/>
      <c r="F65" s="188"/>
      <c r="G65" s="188"/>
      <c r="H65" s="188"/>
      <c r="I65" s="189"/>
      <c r="J65" s="190">
        <f>J387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101</v>
      </c>
      <c r="E66" s="188"/>
      <c r="F66" s="188"/>
      <c r="G66" s="188"/>
      <c r="H66" s="188"/>
      <c r="I66" s="189"/>
      <c r="J66" s="190">
        <f>J439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103</v>
      </c>
      <c r="E67" s="188"/>
      <c r="F67" s="188"/>
      <c r="G67" s="188"/>
      <c r="H67" s="188"/>
      <c r="I67" s="189"/>
      <c r="J67" s="190">
        <f>J777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104</v>
      </c>
      <c r="E68" s="188"/>
      <c r="F68" s="188"/>
      <c r="G68" s="188"/>
      <c r="H68" s="188"/>
      <c r="I68" s="189"/>
      <c r="J68" s="190">
        <f>J784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105</v>
      </c>
      <c r="E69" s="181"/>
      <c r="F69" s="181"/>
      <c r="G69" s="181"/>
      <c r="H69" s="181"/>
      <c r="I69" s="182"/>
      <c r="J69" s="183">
        <f>J786</f>
        <v>0</v>
      </c>
      <c r="K69" s="179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5"/>
      <c r="C70" s="186"/>
      <c r="D70" s="187" t="s">
        <v>106</v>
      </c>
      <c r="E70" s="188"/>
      <c r="F70" s="188"/>
      <c r="G70" s="188"/>
      <c r="H70" s="188"/>
      <c r="I70" s="189"/>
      <c r="J70" s="190">
        <f>J787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108</v>
      </c>
      <c r="E71" s="188"/>
      <c r="F71" s="188"/>
      <c r="G71" s="188"/>
      <c r="H71" s="188"/>
      <c r="I71" s="189"/>
      <c r="J71" s="190">
        <f>J890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1644</v>
      </c>
      <c r="E72" s="188"/>
      <c r="F72" s="188"/>
      <c r="G72" s="188"/>
      <c r="H72" s="188"/>
      <c r="I72" s="189"/>
      <c r="J72" s="190">
        <f>J924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112</v>
      </c>
      <c r="E73" s="188"/>
      <c r="F73" s="188"/>
      <c r="G73" s="188"/>
      <c r="H73" s="188"/>
      <c r="I73" s="189"/>
      <c r="J73" s="190">
        <f>J947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116</v>
      </c>
      <c r="E74" s="188"/>
      <c r="F74" s="188"/>
      <c r="G74" s="188"/>
      <c r="H74" s="188"/>
      <c r="I74" s="189"/>
      <c r="J74" s="190">
        <f>J984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120</v>
      </c>
      <c r="E75" s="188"/>
      <c r="F75" s="188"/>
      <c r="G75" s="188"/>
      <c r="H75" s="188"/>
      <c r="I75" s="189"/>
      <c r="J75" s="190">
        <f>J1061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1645</v>
      </c>
      <c r="E76" s="188"/>
      <c r="F76" s="188"/>
      <c r="G76" s="188"/>
      <c r="H76" s="188"/>
      <c r="I76" s="189"/>
      <c r="J76" s="190">
        <f>J1213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1646</v>
      </c>
      <c r="E77" s="181"/>
      <c r="F77" s="181"/>
      <c r="G77" s="181"/>
      <c r="H77" s="181"/>
      <c r="I77" s="182"/>
      <c r="J77" s="183">
        <f>J1246</f>
        <v>0</v>
      </c>
      <c r="K77" s="179"/>
      <c r="L77" s="18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168"/>
      <c r="J79" s="62"/>
      <c r="K79" s="6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171"/>
      <c r="J83" s="64"/>
      <c r="K83" s="64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122</v>
      </c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2" t="str">
        <f>E7</f>
        <v>Rekonstrukce haly povrchových úprav a nové čistírny odpadních vod</v>
      </c>
      <c r="F87" s="34"/>
      <c r="G87" s="34"/>
      <c r="H87" s="34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91</v>
      </c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SO 01b - Sanace venkovních nádrží</v>
      </c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Pardubice</v>
      </c>
      <c r="G91" s="42"/>
      <c r="H91" s="42"/>
      <c r="I91" s="142" t="s">
        <v>23</v>
      </c>
      <c r="J91" s="74" t="str">
        <f>IF(J12="","",J12)</f>
        <v>27. 4. 2020</v>
      </c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 xml:space="preserve"> </v>
      </c>
      <c r="G93" s="42"/>
      <c r="H93" s="42"/>
      <c r="I93" s="142" t="s">
        <v>31</v>
      </c>
      <c r="J93" s="38" t="str">
        <f>E21</f>
        <v>HMP top s.r.o.</v>
      </c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142" t="s">
        <v>36</v>
      </c>
      <c r="J94" s="38" t="str">
        <f>E24</f>
        <v xml:space="preserve"> </v>
      </c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38"/>
      <c r="J95" s="42"/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92"/>
      <c r="B96" s="193"/>
      <c r="C96" s="194" t="s">
        <v>123</v>
      </c>
      <c r="D96" s="195" t="s">
        <v>58</v>
      </c>
      <c r="E96" s="195" t="s">
        <v>54</v>
      </c>
      <c r="F96" s="195" t="s">
        <v>55</v>
      </c>
      <c r="G96" s="195" t="s">
        <v>124</v>
      </c>
      <c r="H96" s="195" t="s">
        <v>125</v>
      </c>
      <c r="I96" s="196" t="s">
        <v>126</v>
      </c>
      <c r="J96" s="195" t="s">
        <v>95</v>
      </c>
      <c r="K96" s="197" t="s">
        <v>127</v>
      </c>
      <c r="L96" s="198"/>
      <c r="M96" s="94" t="s">
        <v>19</v>
      </c>
      <c r="N96" s="95" t="s">
        <v>43</v>
      </c>
      <c r="O96" s="95" t="s">
        <v>128</v>
      </c>
      <c r="P96" s="95" t="s">
        <v>129</v>
      </c>
      <c r="Q96" s="95" t="s">
        <v>130</v>
      </c>
      <c r="R96" s="95" t="s">
        <v>131</v>
      </c>
      <c r="S96" s="95" t="s">
        <v>132</v>
      </c>
      <c r="T96" s="96" t="s">
        <v>133</v>
      </c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</row>
    <row r="97" s="2" customFormat="1" ht="22.8" customHeight="1">
      <c r="A97" s="40"/>
      <c r="B97" s="41"/>
      <c r="C97" s="101" t="s">
        <v>134</v>
      </c>
      <c r="D97" s="42"/>
      <c r="E97" s="42"/>
      <c r="F97" s="42"/>
      <c r="G97" s="42"/>
      <c r="H97" s="42"/>
      <c r="I97" s="138"/>
      <c r="J97" s="199">
        <f>BK97</f>
        <v>0</v>
      </c>
      <c r="K97" s="42"/>
      <c r="L97" s="46"/>
      <c r="M97" s="97"/>
      <c r="N97" s="200"/>
      <c r="O97" s="98"/>
      <c r="P97" s="201">
        <f>P98+P786+P1246</f>
        <v>0</v>
      </c>
      <c r="Q97" s="98"/>
      <c r="R97" s="201">
        <f>R98+R786+R1246</f>
        <v>329.60339328999993</v>
      </c>
      <c r="S97" s="98"/>
      <c r="T97" s="202">
        <f>T98+T786+T1246</f>
        <v>139.17827850000001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96</v>
      </c>
      <c r="BK97" s="203">
        <f>BK98+BK786+BK1246</f>
        <v>0</v>
      </c>
    </row>
    <row r="98" s="12" customFormat="1" ht="25.92" customHeight="1">
      <c r="A98" s="12"/>
      <c r="B98" s="204"/>
      <c r="C98" s="205"/>
      <c r="D98" s="206" t="s">
        <v>72</v>
      </c>
      <c r="E98" s="207" t="s">
        <v>135</v>
      </c>
      <c r="F98" s="207" t="s">
        <v>136</v>
      </c>
      <c r="G98" s="205"/>
      <c r="H98" s="205"/>
      <c r="I98" s="208"/>
      <c r="J98" s="209">
        <f>BK98</f>
        <v>0</v>
      </c>
      <c r="K98" s="205"/>
      <c r="L98" s="210"/>
      <c r="M98" s="211"/>
      <c r="N98" s="212"/>
      <c r="O98" s="212"/>
      <c r="P98" s="213">
        <f>P99+P241+P303+P342+P387+P439+P777+P784</f>
        <v>0</v>
      </c>
      <c r="Q98" s="212"/>
      <c r="R98" s="213">
        <f>R99+R241+R303+R342+R387+R439+R777+R784</f>
        <v>327.11726474999995</v>
      </c>
      <c r="S98" s="212"/>
      <c r="T98" s="214">
        <f>T99+T241+T303+T342+T387+T439+T777+T784</f>
        <v>137.81438600000001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5" t="s">
        <v>81</v>
      </c>
      <c r="AT98" s="216" t="s">
        <v>72</v>
      </c>
      <c r="AU98" s="216" t="s">
        <v>73</v>
      </c>
      <c r="AY98" s="215" t="s">
        <v>137</v>
      </c>
      <c r="BK98" s="217">
        <f>BK99+BK241+BK303+BK342+BK387+BK439+BK777+BK784</f>
        <v>0</v>
      </c>
    </row>
    <row r="99" s="12" customFormat="1" ht="22.8" customHeight="1">
      <c r="A99" s="12"/>
      <c r="B99" s="204"/>
      <c r="C99" s="205"/>
      <c r="D99" s="206" t="s">
        <v>72</v>
      </c>
      <c r="E99" s="218" t="s">
        <v>81</v>
      </c>
      <c r="F99" s="218" t="s">
        <v>1647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SUM(P100:P240)</f>
        <v>0</v>
      </c>
      <c r="Q99" s="212"/>
      <c r="R99" s="213">
        <f>SUM(R100:R240)</f>
        <v>55.9210566</v>
      </c>
      <c r="S99" s="212"/>
      <c r="T99" s="214">
        <f>SUM(T100:T240)</f>
        <v>4.7302499999999998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5" t="s">
        <v>81</v>
      </c>
      <c r="AT99" s="216" t="s">
        <v>72</v>
      </c>
      <c r="AU99" s="216" t="s">
        <v>81</v>
      </c>
      <c r="AY99" s="215" t="s">
        <v>137</v>
      </c>
      <c r="BK99" s="217">
        <f>SUM(BK100:BK240)</f>
        <v>0</v>
      </c>
    </row>
    <row r="100" s="2" customFormat="1" ht="66.75" customHeight="1">
      <c r="A100" s="40"/>
      <c r="B100" s="41"/>
      <c r="C100" s="220" t="s">
        <v>81</v>
      </c>
      <c r="D100" s="220" t="s">
        <v>140</v>
      </c>
      <c r="E100" s="221" t="s">
        <v>1648</v>
      </c>
      <c r="F100" s="222" t="s">
        <v>1649</v>
      </c>
      <c r="G100" s="223" t="s">
        <v>143</v>
      </c>
      <c r="H100" s="224">
        <v>18.550000000000001</v>
      </c>
      <c r="I100" s="225"/>
      <c r="J100" s="226">
        <f>ROUND(I100*H100,2)</f>
        <v>0</v>
      </c>
      <c r="K100" s="222" t="s">
        <v>144</v>
      </c>
      <c r="L100" s="46"/>
      <c r="M100" s="227" t="s">
        <v>19</v>
      </c>
      <c r="N100" s="228" t="s">
        <v>44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0.255</v>
      </c>
      <c r="T100" s="230">
        <f>S100*H100</f>
        <v>4.7302499999999998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145</v>
      </c>
      <c r="AT100" s="231" t="s">
        <v>140</v>
      </c>
      <c r="AU100" s="231" t="s">
        <v>83</v>
      </c>
      <c r="AY100" s="19" t="s">
        <v>137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9" t="s">
        <v>81</v>
      </c>
      <c r="BK100" s="232">
        <f>ROUND(I100*H100,2)</f>
        <v>0</v>
      </c>
      <c r="BL100" s="19" t="s">
        <v>145</v>
      </c>
      <c r="BM100" s="231" t="s">
        <v>1650</v>
      </c>
    </row>
    <row r="101" s="13" customFormat="1">
      <c r="A101" s="13"/>
      <c r="B101" s="233"/>
      <c r="C101" s="234"/>
      <c r="D101" s="235" t="s">
        <v>147</v>
      </c>
      <c r="E101" s="236" t="s">
        <v>19</v>
      </c>
      <c r="F101" s="237" t="s">
        <v>1651</v>
      </c>
      <c r="G101" s="234"/>
      <c r="H101" s="236" t="s">
        <v>19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147</v>
      </c>
      <c r="AU101" s="243" t="s">
        <v>83</v>
      </c>
      <c r="AV101" s="13" t="s">
        <v>81</v>
      </c>
      <c r="AW101" s="13" t="s">
        <v>35</v>
      </c>
      <c r="AX101" s="13" t="s">
        <v>73</v>
      </c>
      <c r="AY101" s="243" t="s">
        <v>137</v>
      </c>
    </row>
    <row r="102" s="14" customFormat="1">
      <c r="A102" s="14"/>
      <c r="B102" s="244"/>
      <c r="C102" s="245"/>
      <c r="D102" s="235" t="s">
        <v>147</v>
      </c>
      <c r="E102" s="246" t="s">
        <v>19</v>
      </c>
      <c r="F102" s="247" t="s">
        <v>1652</v>
      </c>
      <c r="G102" s="245"/>
      <c r="H102" s="248">
        <v>10.75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147</v>
      </c>
      <c r="AU102" s="254" t="s">
        <v>83</v>
      </c>
      <c r="AV102" s="14" t="s">
        <v>83</v>
      </c>
      <c r="AW102" s="14" t="s">
        <v>35</v>
      </c>
      <c r="AX102" s="14" t="s">
        <v>73</v>
      </c>
      <c r="AY102" s="254" t="s">
        <v>137</v>
      </c>
    </row>
    <row r="103" s="13" customFormat="1">
      <c r="A103" s="13"/>
      <c r="B103" s="233"/>
      <c r="C103" s="234"/>
      <c r="D103" s="235" t="s">
        <v>147</v>
      </c>
      <c r="E103" s="236" t="s">
        <v>19</v>
      </c>
      <c r="F103" s="237" t="s">
        <v>1653</v>
      </c>
      <c r="G103" s="234"/>
      <c r="H103" s="236" t="s">
        <v>19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147</v>
      </c>
      <c r="AU103" s="243" t="s">
        <v>83</v>
      </c>
      <c r="AV103" s="13" t="s">
        <v>81</v>
      </c>
      <c r="AW103" s="13" t="s">
        <v>35</v>
      </c>
      <c r="AX103" s="13" t="s">
        <v>73</v>
      </c>
      <c r="AY103" s="243" t="s">
        <v>137</v>
      </c>
    </row>
    <row r="104" s="14" customFormat="1">
      <c r="A104" s="14"/>
      <c r="B104" s="244"/>
      <c r="C104" s="245"/>
      <c r="D104" s="235" t="s">
        <v>147</v>
      </c>
      <c r="E104" s="246" t="s">
        <v>19</v>
      </c>
      <c r="F104" s="247" t="s">
        <v>1654</v>
      </c>
      <c r="G104" s="245"/>
      <c r="H104" s="248">
        <v>7.7999999999999998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147</v>
      </c>
      <c r="AU104" s="254" t="s">
        <v>83</v>
      </c>
      <c r="AV104" s="14" t="s">
        <v>83</v>
      </c>
      <c r="AW104" s="14" t="s">
        <v>35</v>
      </c>
      <c r="AX104" s="14" t="s">
        <v>73</v>
      </c>
      <c r="AY104" s="254" t="s">
        <v>137</v>
      </c>
    </row>
    <row r="105" s="15" customFormat="1">
      <c r="A105" s="15"/>
      <c r="B105" s="265"/>
      <c r="C105" s="266"/>
      <c r="D105" s="235" t="s">
        <v>147</v>
      </c>
      <c r="E105" s="267" t="s">
        <v>19</v>
      </c>
      <c r="F105" s="268" t="s">
        <v>201</v>
      </c>
      <c r="G105" s="266"/>
      <c r="H105" s="269">
        <v>18.550000000000001</v>
      </c>
      <c r="I105" s="270"/>
      <c r="J105" s="266"/>
      <c r="K105" s="266"/>
      <c r="L105" s="271"/>
      <c r="M105" s="272"/>
      <c r="N105" s="273"/>
      <c r="O105" s="273"/>
      <c r="P105" s="273"/>
      <c r="Q105" s="273"/>
      <c r="R105" s="273"/>
      <c r="S105" s="273"/>
      <c r="T105" s="27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5" t="s">
        <v>147</v>
      </c>
      <c r="AU105" s="275" t="s">
        <v>83</v>
      </c>
      <c r="AV105" s="15" t="s">
        <v>145</v>
      </c>
      <c r="AW105" s="15" t="s">
        <v>35</v>
      </c>
      <c r="AX105" s="15" t="s">
        <v>81</v>
      </c>
      <c r="AY105" s="275" t="s">
        <v>137</v>
      </c>
    </row>
    <row r="106" s="2" customFormat="1" ht="33" customHeight="1">
      <c r="A106" s="40"/>
      <c r="B106" s="41"/>
      <c r="C106" s="220" t="s">
        <v>83</v>
      </c>
      <c r="D106" s="220" t="s">
        <v>140</v>
      </c>
      <c r="E106" s="221" t="s">
        <v>1655</v>
      </c>
      <c r="F106" s="222" t="s">
        <v>1656</v>
      </c>
      <c r="G106" s="223" t="s">
        <v>164</v>
      </c>
      <c r="H106" s="224">
        <v>54.698999999999998</v>
      </c>
      <c r="I106" s="225"/>
      <c r="J106" s="226">
        <f>ROUND(I106*H106,2)</f>
        <v>0</v>
      </c>
      <c r="K106" s="222" t="s">
        <v>144</v>
      </c>
      <c r="L106" s="46"/>
      <c r="M106" s="227" t="s">
        <v>19</v>
      </c>
      <c r="N106" s="228" t="s">
        <v>44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145</v>
      </c>
      <c r="AT106" s="231" t="s">
        <v>140</v>
      </c>
      <c r="AU106" s="231" t="s">
        <v>83</v>
      </c>
      <c r="AY106" s="19" t="s">
        <v>137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81</v>
      </c>
      <c r="BK106" s="232">
        <f>ROUND(I106*H106,2)</f>
        <v>0</v>
      </c>
      <c r="BL106" s="19" t="s">
        <v>145</v>
      </c>
      <c r="BM106" s="231" t="s">
        <v>1657</v>
      </c>
    </row>
    <row r="107" s="13" customFormat="1">
      <c r="A107" s="13"/>
      <c r="B107" s="233"/>
      <c r="C107" s="234"/>
      <c r="D107" s="235" t="s">
        <v>147</v>
      </c>
      <c r="E107" s="236" t="s">
        <v>19</v>
      </c>
      <c r="F107" s="237" t="s">
        <v>1658</v>
      </c>
      <c r="G107" s="234"/>
      <c r="H107" s="236" t="s">
        <v>19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147</v>
      </c>
      <c r="AU107" s="243" t="s">
        <v>83</v>
      </c>
      <c r="AV107" s="13" t="s">
        <v>81</v>
      </c>
      <c r="AW107" s="13" t="s">
        <v>35</v>
      </c>
      <c r="AX107" s="13" t="s">
        <v>73</v>
      </c>
      <c r="AY107" s="243" t="s">
        <v>137</v>
      </c>
    </row>
    <row r="108" s="14" customFormat="1">
      <c r="A108" s="14"/>
      <c r="B108" s="244"/>
      <c r="C108" s="245"/>
      <c r="D108" s="235" t="s">
        <v>147</v>
      </c>
      <c r="E108" s="246" t="s">
        <v>19</v>
      </c>
      <c r="F108" s="247" t="s">
        <v>1659</v>
      </c>
      <c r="G108" s="245"/>
      <c r="H108" s="248">
        <v>58.079999999999998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147</v>
      </c>
      <c r="AU108" s="254" t="s">
        <v>83</v>
      </c>
      <c r="AV108" s="14" t="s">
        <v>83</v>
      </c>
      <c r="AW108" s="14" t="s">
        <v>35</v>
      </c>
      <c r="AX108" s="14" t="s">
        <v>73</v>
      </c>
      <c r="AY108" s="254" t="s">
        <v>137</v>
      </c>
    </row>
    <row r="109" s="14" customFormat="1">
      <c r="A109" s="14"/>
      <c r="B109" s="244"/>
      <c r="C109" s="245"/>
      <c r="D109" s="235" t="s">
        <v>147</v>
      </c>
      <c r="E109" s="246" t="s">
        <v>19</v>
      </c>
      <c r="F109" s="247" t="s">
        <v>1660</v>
      </c>
      <c r="G109" s="245"/>
      <c r="H109" s="248">
        <v>-3.3809999999999998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147</v>
      </c>
      <c r="AU109" s="254" t="s">
        <v>83</v>
      </c>
      <c r="AV109" s="14" t="s">
        <v>83</v>
      </c>
      <c r="AW109" s="14" t="s">
        <v>35</v>
      </c>
      <c r="AX109" s="14" t="s">
        <v>73</v>
      </c>
      <c r="AY109" s="254" t="s">
        <v>137</v>
      </c>
    </row>
    <row r="110" s="15" customFormat="1">
      <c r="A110" s="15"/>
      <c r="B110" s="265"/>
      <c r="C110" s="266"/>
      <c r="D110" s="235" t="s">
        <v>147</v>
      </c>
      <c r="E110" s="267" t="s">
        <v>19</v>
      </c>
      <c r="F110" s="268" t="s">
        <v>201</v>
      </c>
      <c r="G110" s="266"/>
      <c r="H110" s="269">
        <v>54.698999999999998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5" t="s">
        <v>147</v>
      </c>
      <c r="AU110" s="275" t="s">
        <v>83</v>
      </c>
      <c r="AV110" s="15" t="s">
        <v>145</v>
      </c>
      <c r="AW110" s="15" t="s">
        <v>35</v>
      </c>
      <c r="AX110" s="15" t="s">
        <v>81</v>
      </c>
      <c r="AY110" s="275" t="s">
        <v>137</v>
      </c>
    </row>
    <row r="111" s="2" customFormat="1" ht="44.25" customHeight="1">
      <c r="A111" s="40"/>
      <c r="B111" s="41"/>
      <c r="C111" s="220" t="s">
        <v>138</v>
      </c>
      <c r="D111" s="220" t="s">
        <v>140</v>
      </c>
      <c r="E111" s="221" t="s">
        <v>1661</v>
      </c>
      <c r="F111" s="222" t="s">
        <v>1662</v>
      </c>
      <c r="G111" s="223" t="s">
        <v>164</v>
      </c>
      <c r="H111" s="224">
        <v>7.3739999999999997</v>
      </c>
      <c r="I111" s="225"/>
      <c r="J111" s="226">
        <f>ROUND(I111*H111,2)</f>
        <v>0</v>
      </c>
      <c r="K111" s="222" t="s">
        <v>144</v>
      </c>
      <c r="L111" s="46"/>
      <c r="M111" s="227" t="s">
        <v>19</v>
      </c>
      <c r="N111" s="228" t="s">
        <v>44</v>
      </c>
      <c r="O111" s="8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145</v>
      </c>
      <c r="AT111" s="231" t="s">
        <v>140</v>
      </c>
      <c r="AU111" s="231" t="s">
        <v>83</v>
      </c>
      <c r="AY111" s="19" t="s">
        <v>137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9" t="s">
        <v>81</v>
      </c>
      <c r="BK111" s="232">
        <f>ROUND(I111*H111,2)</f>
        <v>0</v>
      </c>
      <c r="BL111" s="19" t="s">
        <v>145</v>
      </c>
      <c r="BM111" s="231" t="s">
        <v>1663</v>
      </c>
    </row>
    <row r="112" s="13" customFormat="1">
      <c r="A112" s="13"/>
      <c r="B112" s="233"/>
      <c r="C112" s="234"/>
      <c r="D112" s="235" t="s">
        <v>147</v>
      </c>
      <c r="E112" s="236" t="s">
        <v>19</v>
      </c>
      <c r="F112" s="237" t="s">
        <v>1664</v>
      </c>
      <c r="G112" s="234"/>
      <c r="H112" s="236" t="s">
        <v>19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147</v>
      </c>
      <c r="AU112" s="243" t="s">
        <v>83</v>
      </c>
      <c r="AV112" s="13" t="s">
        <v>81</v>
      </c>
      <c r="AW112" s="13" t="s">
        <v>35</v>
      </c>
      <c r="AX112" s="13" t="s">
        <v>73</v>
      </c>
      <c r="AY112" s="243" t="s">
        <v>137</v>
      </c>
    </row>
    <row r="113" s="14" customFormat="1">
      <c r="A113" s="14"/>
      <c r="B113" s="244"/>
      <c r="C113" s="245"/>
      <c r="D113" s="235" t="s">
        <v>147</v>
      </c>
      <c r="E113" s="246" t="s">
        <v>19</v>
      </c>
      <c r="F113" s="247" t="s">
        <v>1665</v>
      </c>
      <c r="G113" s="245"/>
      <c r="H113" s="248">
        <v>1.788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147</v>
      </c>
      <c r="AU113" s="254" t="s">
        <v>83</v>
      </c>
      <c r="AV113" s="14" t="s">
        <v>83</v>
      </c>
      <c r="AW113" s="14" t="s">
        <v>35</v>
      </c>
      <c r="AX113" s="14" t="s">
        <v>73</v>
      </c>
      <c r="AY113" s="254" t="s">
        <v>137</v>
      </c>
    </row>
    <row r="114" s="14" customFormat="1">
      <c r="A114" s="14"/>
      <c r="B114" s="244"/>
      <c r="C114" s="245"/>
      <c r="D114" s="235" t="s">
        <v>147</v>
      </c>
      <c r="E114" s="246" t="s">
        <v>19</v>
      </c>
      <c r="F114" s="247" t="s">
        <v>1666</v>
      </c>
      <c r="G114" s="245"/>
      <c r="H114" s="248">
        <v>0.54200000000000004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147</v>
      </c>
      <c r="AU114" s="254" t="s">
        <v>83</v>
      </c>
      <c r="AV114" s="14" t="s">
        <v>83</v>
      </c>
      <c r="AW114" s="14" t="s">
        <v>35</v>
      </c>
      <c r="AX114" s="14" t="s">
        <v>73</v>
      </c>
      <c r="AY114" s="254" t="s">
        <v>137</v>
      </c>
    </row>
    <row r="115" s="13" customFormat="1">
      <c r="A115" s="13"/>
      <c r="B115" s="233"/>
      <c r="C115" s="234"/>
      <c r="D115" s="235" t="s">
        <v>147</v>
      </c>
      <c r="E115" s="236" t="s">
        <v>19</v>
      </c>
      <c r="F115" s="237" t="s">
        <v>1667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147</v>
      </c>
      <c r="AU115" s="243" t="s">
        <v>83</v>
      </c>
      <c r="AV115" s="13" t="s">
        <v>81</v>
      </c>
      <c r="AW115" s="13" t="s">
        <v>35</v>
      </c>
      <c r="AX115" s="13" t="s">
        <v>73</v>
      </c>
      <c r="AY115" s="243" t="s">
        <v>137</v>
      </c>
    </row>
    <row r="116" s="14" customFormat="1">
      <c r="A116" s="14"/>
      <c r="B116" s="244"/>
      <c r="C116" s="245"/>
      <c r="D116" s="235" t="s">
        <v>147</v>
      </c>
      <c r="E116" s="246" t="s">
        <v>19</v>
      </c>
      <c r="F116" s="247" t="s">
        <v>1668</v>
      </c>
      <c r="G116" s="245"/>
      <c r="H116" s="248">
        <v>3.0800000000000001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147</v>
      </c>
      <c r="AU116" s="254" t="s">
        <v>83</v>
      </c>
      <c r="AV116" s="14" t="s">
        <v>83</v>
      </c>
      <c r="AW116" s="14" t="s">
        <v>35</v>
      </c>
      <c r="AX116" s="14" t="s">
        <v>73</v>
      </c>
      <c r="AY116" s="254" t="s">
        <v>137</v>
      </c>
    </row>
    <row r="117" s="14" customFormat="1">
      <c r="A117" s="14"/>
      <c r="B117" s="244"/>
      <c r="C117" s="245"/>
      <c r="D117" s="235" t="s">
        <v>147</v>
      </c>
      <c r="E117" s="246" t="s">
        <v>19</v>
      </c>
      <c r="F117" s="247" t="s">
        <v>1669</v>
      </c>
      <c r="G117" s="245"/>
      <c r="H117" s="248">
        <v>0.80900000000000005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147</v>
      </c>
      <c r="AU117" s="254" t="s">
        <v>83</v>
      </c>
      <c r="AV117" s="14" t="s">
        <v>83</v>
      </c>
      <c r="AW117" s="14" t="s">
        <v>35</v>
      </c>
      <c r="AX117" s="14" t="s">
        <v>73</v>
      </c>
      <c r="AY117" s="254" t="s">
        <v>137</v>
      </c>
    </row>
    <row r="118" s="14" customFormat="1">
      <c r="A118" s="14"/>
      <c r="B118" s="244"/>
      <c r="C118" s="245"/>
      <c r="D118" s="235" t="s">
        <v>147</v>
      </c>
      <c r="E118" s="246" t="s">
        <v>19</v>
      </c>
      <c r="F118" s="247" t="s">
        <v>1670</v>
      </c>
      <c r="G118" s="245"/>
      <c r="H118" s="248">
        <v>1.155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147</v>
      </c>
      <c r="AU118" s="254" t="s">
        <v>83</v>
      </c>
      <c r="AV118" s="14" t="s">
        <v>83</v>
      </c>
      <c r="AW118" s="14" t="s">
        <v>35</v>
      </c>
      <c r="AX118" s="14" t="s">
        <v>73</v>
      </c>
      <c r="AY118" s="254" t="s">
        <v>137</v>
      </c>
    </row>
    <row r="119" s="15" customFormat="1">
      <c r="A119" s="15"/>
      <c r="B119" s="265"/>
      <c r="C119" s="266"/>
      <c r="D119" s="235" t="s">
        <v>147</v>
      </c>
      <c r="E119" s="267" t="s">
        <v>19</v>
      </c>
      <c r="F119" s="268" t="s">
        <v>201</v>
      </c>
      <c r="G119" s="266"/>
      <c r="H119" s="269">
        <v>7.3740000000000006</v>
      </c>
      <c r="I119" s="270"/>
      <c r="J119" s="266"/>
      <c r="K119" s="266"/>
      <c r="L119" s="271"/>
      <c r="M119" s="272"/>
      <c r="N119" s="273"/>
      <c r="O119" s="273"/>
      <c r="P119" s="273"/>
      <c r="Q119" s="273"/>
      <c r="R119" s="273"/>
      <c r="S119" s="273"/>
      <c r="T119" s="27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5" t="s">
        <v>147</v>
      </c>
      <c r="AU119" s="275" t="s">
        <v>83</v>
      </c>
      <c r="AV119" s="15" t="s">
        <v>145</v>
      </c>
      <c r="AW119" s="15" t="s">
        <v>35</v>
      </c>
      <c r="AX119" s="15" t="s">
        <v>81</v>
      </c>
      <c r="AY119" s="275" t="s">
        <v>137</v>
      </c>
    </row>
    <row r="120" s="2" customFormat="1" ht="21.75" customHeight="1">
      <c r="A120" s="40"/>
      <c r="B120" s="41"/>
      <c r="C120" s="220" t="s">
        <v>145</v>
      </c>
      <c r="D120" s="220" t="s">
        <v>140</v>
      </c>
      <c r="E120" s="221" t="s">
        <v>1671</v>
      </c>
      <c r="F120" s="222" t="s">
        <v>1672</v>
      </c>
      <c r="G120" s="223" t="s">
        <v>164</v>
      </c>
      <c r="H120" s="224">
        <v>180.96000000000001</v>
      </c>
      <c r="I120" s="225"/>
      <c r="J120" s="226">
        <f>ROUND(I120*H120,2)</f>
        <v>0</v>
      </c>
      <c r="K120" s="222" t="s">
        <v>144</v>
      </c>
      <c r="L120" s="46"/>
      <c r="M120" s="227" t="s">
        <v>19</v>
      </c>
      <c r="N120" s="228" t="s">
        <v>44</v>
      </c>
      <c r="O120" s="86"/>
      <c r="P120" s="229">
        <f>O120*H120</f>
        <v>0</v>
      </c>
      <c r="Q120" s="229">
        <v>0.00046000000000000001</v>
      </c>
      <c r="R120" s="229">
        <f>Q120*H120</f>
        <v>0.083241600000000013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145</v>
      </c>
      <c r="AT120" s="231" t="s">
        <v>140</v>
      </c>
      <c r="AU120" s="231" t="s">
        <v>83</v>
      </c>
      <c r="AY120" s="19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81</v>
      </c>
      <c r="BK120" s="232">
        <f>ROUND(I120*H120,2)</f>
        <v>0</v>
      </c>
      <c r="BL120" s="19" t="s">
        <v>145</v>
      </c>
      <c r="BM120" s="231" t="s">
        <v>1673</v>
      </c>
    </row>
    <row r="121" s="13" customFormat="1">
      <c r="A121" s="13"/>
      <c r="B121" s="233"/>
      <c r="C121" s="234"/>
      <c r="D121" s="235" t="s">
        <v>147</v>
      </c>
      <c r="E121" s="236" t="s">
        <v>19</v>
      </c>
      <c r="F121" s="237" t="s">
        <v>1674</v>
      </c>
      <c r="G121" s="234"/>
      <c r="H121" s="236" t="s">
        <v>19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147</v>
      </c>
      <c r="AU121" s="243" t="s">
        <v>83</v>
      </c>
      <c r="AV121" s="13" t="s">
        <v>81</v>
      </c>
      <c r="AW121" s="13" t="s">
        <v>35</v>
      </c>
      <c r="AX121" s="13" t="s">
        <v>73</v>
      </c>
      <c r="AY121" s="243" t="s">
        <v>137</v>
      </c>
    </row>
    <row r="122" s="13" customFormat="1">
      <c r="A122" s="13"/>
      <c r="B122" s="233"/>
      <c r="C122" s="234"/>
      <c r="D122" s="235" t="s">
        <v>147</v>
      </c>
      <c r="E122" s="236" t="s">
        <v>19</v>
      </c>
      <c r="F122" s="237" t="s">
        <v>1675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147</v>
      </c>
      <c r="AU122" s="243" t="s">
        <v>83</v>
      </c>
      <c r="AV122" s="13" t="s">
        <v>81</v>
      </c>
      <c r="AW122" s="13" t="s">
        <v>35</v>
      </c>
      <c r="AX122" s="13" t="s">
        <v>73</v>
      </c>
      <c r="AY122" s="243" t="s">
        <v>137</v>
      </c>
    </row>
    <row r="123" s="14" customFormat="1">
      <c r="A123" s="14"/>
      <c r="B123" s="244"/>
      <c r="C123" s="245"/>
      <c r="D123" s="235" t="s">
        <v>147</v>
      </c>
      <c r="E123" s="246" t="s">
        <v>19</v>
      </c>
      <c r="F123" s="247" t="s">
        <v>1676</v>
      </c>
      <c r="G123" s="245"/>
      <c r="H123" s="248">
        <v>90.799999999999997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147</v>
      </c>
      <c r="AU123" s="254" t="s">
        <v>83</v>
      </c>
      <c r="AV123" s="14" t="s">
        <v>83</v>
      </c>
      <c r="AW123" s="14" t="s">
        <v>35</v>
      </c>
      <c r="AX123" s="14" t="s">
        <v>73</v>
      </c>
      <c r="AY123" s="254" t="s">
        <v>137</v>
      </c>
    </row>
    <row r="124" s="13" customFormat="1">
      <c r="A124" s="13"/>
      <c r="B124" s="233"/>
      <c r="C124" s="234"/>
      <c r="D124" s="235" t="s">
        <v>147</v>
      </c>
      <c r="E124" s="236" t="s">
        <v>19</v>
      </c>
      <c r="F124" s="237" t="s">
        <v>1677</v>
      </c>
      <c r="G124" s="234"/>
      <c r="H124" s="236" t="s">
        <v>19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147</v>
      </c>
      <c r="AU124" s="243" t="s">
        <v>83</v>
      </c>
      <c r="AV124" s="13" t="s">
        <v>81</v>
      </c>
      <c r="AW124" s="13" t="s">
        <v>35</v>
      </c>
      <c r="AX124" s="13" t="s">
        <v>73</v>
      </c>
      <c r="AY124" s="243" t="s">
        <v>137</v>
      </c>
    </row>
    <row r="125" s="14" customFormat="1">
      <c r="A125" s="14"/>
      <c r="B125" s="244"/>
      <c r="C125" s="245"/>
      <c r="D125" s="235" t="s">
        <v>147</v>
      </c>
      <c r="E125" s="246" t="s">
        <v>19</v>
      </c>
      <c r="F125" s="247" t="s">
        <v>1678</v>
      </c>
      <c r="G125" s="245"/>
      <c r="H125" s="248">
        <v>90.159999999999997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147</v>
      </c>
      <c r="AU125" s="254" t="s">
        <v>83</v>
      </c>
      <c r="AV125" s="14" t="s">
        <v>83</v>
      </c>
      <c r="AW125" s="14" t="s">
        <v>35</v>
      </c>
      <c r="AX125" s="14" t="s">
        <v>73</v>
      </c>
      <c r="AY125" s="254" t="s">
        <v>137</v>
      </c>
    </row>
    <row r="126" s="15" customFormat="1">
      <c r="A126" s="15"/>
      <c r="B126" s="265"/>
      <c r="C126" s="266"/>
      <c r="D126" s="235" t="s">
        <v>147</v>
      </c>
      <c r="E126" s="267" t="s">
        <v>19</v>
      </c>
      <c r="F126" s="268" t="s">
        <v>201</v>
      </c>
      <c r="G126" s="266"/>
      <c r="H126" s="269">
        <v>180.95999999999998</v>
      </c>
      <c r="I126" s="270"/>
      <c r="J126" s="266"/>
      <c r="K126" s="266"/>
      <c r="L126" s="271"/>
      <c r="M126" s="272"/>
      <c r="N126" s="273"/>
      <c r="O126" s="273"/>
      <c r="P126" s="273"/>
      <c r="Q126" s="273"/>
      <c r="R126" s="273"/>
      <c r="S126" s="273"/>
      <c r="T126" s="27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5" t="s">
        <v>147</v>
      </c>
      <c r="AU126" s="275" t="s">
        <v>83</v>
      </c>
      <c r="AV126" s="15" t="s">
        <v>145</v>
      </c>
      <c r="AW126" s="15" t="s">
        <v>35</v>
      </c>
      <c r="AX126" s="15" t="s">
        <v>81</v>
      </c>
      <c r="AY126" s="275" t="s">
        <v>137</v>
      </c>
    </row>
    <row r="127" s="2" customFormat="1" ht="33" customHeight="1">
      <c r="A127" s="40"/>
      <c r="B127" s="41"/>
      <c r="C127" s="220" t="s">
        <v>167</v>
      </c>
      <c r="D127" s="220" t="s">
        <v>140</v>
      </c>
      <c r="E127" s="221" t="s">
        <v>1679</v>
      </c>
      <c r="F127" s="222" t="s">
        <v>1680</v>
      </c>
      <c r="G127" s="223" t="s">
        <v>164</v>
      </c>
      <c r="H127" s="224">
        <v>180.96000000000001</v>
      </c>
      <c r="I127" s="225"/>
      <c r="J127" s="226">
        <f>ROUND(I127*H127,2)</f>
        <v>0</v>
      </c>
      <c r="K127" s="222" t="s">
        <v>144</v>
      </c>
      <c r="L127" s="46"/>
      <c r="M127" s="227" t="s">
        <v>19</v>
      </c>
      <c r="N127" s="228" t="s">
        <v>44</v>
      </c>
      <c r="O127" s="8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145</v>
      </c>
      <c r="AT127" s="231" t="s">
        <v>140</v>
      </c>
      <c r="AU127" s="231" t="s">
        <v>83</v>
      </c>
      <c r="AY127" s="19" t="s">
        <v>137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9" t="s">
        <v>81</v>
      </c>
      <c r="BK127" s="232">
        <f>ROUND(I127*H127,2)</f>
        <v>0</v>
      </c>
      <c r="BL127" s="19" t="s">
        <v>145</v>
      </c>
      <c r="BM127" s="231" t="s">
        <v>1681</v>
      </c>
    </row>
    <row r="128" s="13" customFormat="1">
      <c r="A128" s="13"/>
      <c r="B128" s="233"/>
      <c r="C128" s="234"/>
      <c r="D128" s="235" t="s">
        <v>147</v>
      </c>
      <c r="E128" s="236" t="s">
        <v>19</v>
      </c>
      <c r="F128" s="237" t="s">
        <v>1674</v>
      </c>
      <c r="G128" s="234"/>
      <c r="H128" s="236" t="s">
        <v>19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147</v>
      </c>
      <c r="AU128" s="243" t="s">
        <v>83</v>
      </c>
      <c r="AV128" s="13" t="s">
        <v>81</v>
      </c>
      <c r="AW128" s="13" t="s">
        <v>35</v>
      </c>
      <c r="AX128" s="13" t="s">
        <v>73</v>
      </c>
      <c r="AY128" s="243" t="s">
        <v>137</v>
      </c>
    </row>
    <row r="129" s="13" customFormat="1">
      <c r="A129" s="13"/>
      <c r="B129" s="233"/>
      <c r="C129" s="234"/>
      <c r="D129" s="235" t="s">
        <v>147</v>
      </c>
      <c r="E129" s="236" t="s">
        <v>19</v>
      </c>
      <c r="F129" s="237" t="s">
        <v>1675</v>
      </c>
      <c r="G129" s="234"/>
      <c r="H129" s="236" t="s">
        <v>19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147</v>
      </c>
      <c r="AU129" s="243" t="s">
        <v>83</v>
      </c>
      <c r="AV129" s="13" t="s">
        <v>81</v>
      </c>
      <c r="AW129" s="13" t="s">
        <v>35</v>
      </c>
      <c r="AX129" s="13" t="s">
        <v>73</v>
      </c>
      <c r="AY129" s="243" t="s">
        <v>137</v>
      </c>
    </row>
    <row r="130" s="14" customFormat="1">
      <c r="A130" s="14"/>
      <c r="B130" s="244"/>
      <c r="C130" s="245"/>
      <c r="D130" s="235" t="s">
        <v>147</v>
      </c>
      <c r="E130" s="246" t="s">
        <v>19</v>
      </c>
      <c r="F130" s="247" t="s">
        <v>1676</v>
      </c>
      <c r="G130" s="245"/>
      <c r="H130" s="248">
        <v>90.799999999999997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147</v>
      </c>
      <c r="AU130" s="254" t="s">
        <v>83</v>
      </c>
      <c r="AV130" s="14" t="s">
        <v>83</v>
      </c>
      <c r="AW130" s="14" t="s">
        <v>35</v>
      </c>
      <c r="AX130" s="14" t="s">
        <v>73</v>
      </c>
      <c r="AY130" s="254" t="s">
        <v>137</v>
      </c>
    </row>
    <row r="131" s="13" customFormat="1">
      <c r="A131" s="13"/>
      <c r="B131" s="233"/>
      <c r="C131" s="234"/>
      <c r="D131" s="235" t="s">
        <v>147</v>
      </c>
      <c r="E131" s="236" t="s">
        <v>19</v>
      </c>
      <c r="F131" s="237" t="s">
        <v>1677</v>
      </c>
      <c r="G131" s="234"/>
      <c r="H131" s="236" t="s">
        <v>19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147</v>
      </c>
      <c r="AU131" s="243" t="s">
        <v>83</v>
      </c>
      <c r="AV131" s="13" t="s">
        <v>81</v>
      </c>
      <c r="AW131" s="13" t="s">
        <v>35</v>
      </c>
      <c r="AX131" s="13" t="s">
        <v>73</v>
      </c>
      <c r="AY131" s="243" t="s">
        <v>137</v>
      </c>
    </row>
    <row r="132" s="14" customFormat="1">
      <c r="A132" s="14"/>
      <c r="B132" s="244"/>
      <c r="C132" s="245"/>
      <c r="D132" s="235" t="s">
        <v>147</v>
      </c>
      <c r="E132" s="246" t="s">
        <v>19</v>
      </c>
      <c r="F132" s="247" t="s">
        <v>1678</v>
      </c>
      <c r="G132" s="245"/>
      <c r="H132" s="248">
        <v>90.159999999999997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147</v>
      </c>
      <c r="AU132" s="254" t="s">
        <v>83</v>
      </c>
      <c r="AV132" s="14" t="s">
        <v>83</v>
      </c>
      <c r="AW132" s="14" t="s">
        <v>35</v>
      </c>
      <c r="AX132" s="14" t="s">
        <v>73</v>
      </c>
      <c r="AY132" s="254" t="s">
        <v>137</v>
      </c>
    </row>
    <row r="133" s="15" customFormat="1">
      <c r="A133" s="15"/>
      <c r="B133" s="265"/>
      <c r="C133" s="266"/>
      <c r="D133" s="235" t="s">
        <v>147</v>
      </c>
      <c r="E133" s="267" t="s">
        <v>19</v>
      </c>
      <c r="F133" s="268" t="s">
        <v>201</v>
      </c>
      <c r="G133" s="266"/>
      <c r="H133" s="269">
        <v>180.95999999999998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5" t="s">
        <v>147</v>
      </c>
      <c r="AU133" s="275" t="s">
        <v>83</v>
      </c>
      <c r="AV133" s="15" t="s">
        <v>145</v>
      </c>
      <c r="AW133" s="15" t="s">
        <v>35</v>
      </c>
      <c r="AX133" s="15" t="s">
        <v>81</v>
      </c>
      <c r="AY133" s="275" t="s">
        <v>137</v>
      </c>
    </row>
    <row r="134" s="2" customFormat="1" ht="55.5" customHeight="1">
      <c r="A134" s="40"/>
      <c r="B134" s="41"/>
      <c r="C134" s="220" t="s">
        <v>175</v>
      </c>
      <c r="D134" s="220" t="s">
        <v>140</v>
      </c>
      <c r="E134" s="221" t="s">
        <v>1682</v>
      </c>
      <c r="F134" s="222" t="s">
        <v>1683</v>
      </c>
      <c r="G134" s="223" t="s">
        <v>164</v>
      </c>
      <c r="H134" s="224">
        <v>62.073</v>
      </c>
      <c r="I134" s="225"/>
      <c r="J134" s="226">
        <f>ROUND(I134*H134,2)</f>
        <v>0</v>
      </c>
      <c r="K134" s="222" t="s">
        <v>144</v>
      </c>
      <c r="L134" s="46"/>
      <c r="M134" s="227" t="s">
        <v>19</v>
      </c>
      <c r="N134" s="228" t="s">
        <v>44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145</v>
      </c>
      <c r="AT134" s="231" t="s">
        <v>140</v>
      </c>
      <c r="AU134" s="231" t="s">
        <v>83</v>
      </c>
      <c r="AY134" s="19" t="s">
        <v>137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81</v>
      </c>
      <c r="BK134" s="232">
        <f>ROUND(I134*H134,2)</f>
        <v>0</v>
      </c>
      <c r="BL134" s="19" t="s">
        <v>145</v>
      </c>
      <c r="BM134" s="231" t="s">
        <v>1684</v>
      </c>
    </row>
    <row r="135" s="13" customFormat="1">
      <c r="A135" s="13"/>
      <c r="B135" s="233"/>
      <c r="C135" s="234"/>
      <c r="D135" s="235" t="s">
        <v>147</v>
      </c>
      <c r="E135" s="236" t="s">
        <v>19</v>
      </c>
      <c r="F135" s="237" t="s">
        <v>1658</v>
      </c>
      <c r="G135" s="234"/>
      <c r="H135" s="236" t="s">
        <v>19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147</v>
      </c>
      <c r="AU135" s="243" t="s">
        <v>83</v>
      </c>
      <c r="AV135" s="13" t="s">
        <v>81</v>
      </c>
      <c r="AW135" s="13" t="s">
        <v>35</v>
      </c>
      <c r="AX135" s="13" t="s">
        <v>73</v>
      </c>
      <c r="AY135" s="243" t="s">
        <v>137</v>
      </c>
    </row>
    <row r="136" s="14" customFormat="1">
      <c r="A136" s="14"/>
      <c r="B136" s="244"/>
      <c r="C136" s="245"/>
      <c r="D136" s="235" t="s">
        <v>147</v>
      </c>
      <c r="E136" s="246" t="s">
        <v>19</v>
      </c>
      <c r="F136" s="247" t="s">
        <v>1659</v>
      </c>
      <c r="G136" s="245"/>
      <c r="H136" s="248">
        <v>58.079999999999998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147</v>
      </c>
      <c r="AU136" s="254" t="s">
        <v>83</v>
      </c>
      <c r="AV136" s="14" t="s">
        <v>83</v>
      </c>
      <c r="AW136" s="14" t="s">
        <v>35</v>
      </c>
      <c r="AX136" s="14" t="s">
        <v>73</v>
      </c>
      <c r="AY136" s="254" t="s">
        <v>137</v>
      </c>
    </row>
    <row r="137" s="14" customFormat="1">
      <c r="A137" s="14"/>
      <c r="B137" s="244"/>
      <c r="C137" s="245"/>
      <c r="D137" s="235" t="s">
        <v>147</v>
      </c>
      <c r="E137" s="246" t="s">
        <v>19</v>
      </c>
      <c r="F137" s="247" t="s">
        <v>1660</v>
      </c>
      <c r="G137" s="245"/>
      <c r="H137" s="248">
        <v>-3.3809999999999998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147</v>
      </c>
      <c r="AU137" s="254" t="s">
        <v>83</v>
      </c>
      <c r="AV137" s="14" t="s">
        <v>83</v>
      </c>
      <c r="AW137" s="14" t="s">
        <v>35</v>
      </c>
      <c r="AX137" s="14" t="s">
        <v>73</v>
      </c>
      <c r="AY137" s="254" t="s">
        <v>137</v>
      </c>
    </row>
    <row r="138" s="16" customFormat="1">
      <c r="A138" s="16"/>
      <c r="B138" s="276"/>
      <c r="C138" s="277"/>
      <c r="D138" s="235" t="s">
        <v>147</v>
      </c>
      <c r="E138" s="278" t="s">
        <v>19</v>
      </c>
      <c r="F138" s="279" t="s">
        <v>324</v>
      </c>
      <c r="G138" s="277"/>
      <c r="H138" s="280">
        <v>54.698999999999998</v>
      </c>
      <c r="I138" s="281"/>
      <c r="J138" s="277"/>
      <c r="K138" s="277"/>
      <c r="L138" s="282"/>
      <c r="M138" s="283"/>
      <c r="N138" s="284"/>
      <c r="O138" s="284"/>
      <c r="P138" s="284"/>
      <c r="Q138" s="284"/>
      <c r="R138" s="284"/>
      <c r="S138" s="284"/>
      <c r="T138" s="285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86" t="s">
        <v>147</v>
      </c>
      <c r="AU138" s="286" t="s">
        <v>83</v>
      </c>
      <c r="AV138" s="16" t="s">
        <v>138</v>
      </c>
      <c r="AW138" s="16" t="s">
        <v>35</v>
      </c>
      <c r="AX138" s="16" t="s">
        <v>73</v>
      </c>
      <c r="AY138" s="286" t="s">
        <v>137</v>
      </c>
    </row>
    <row r="139" s="13" customFormat="1">
      <c r="A139" s="13"/>
      <c r="B139" s="233"/>
      <c r="C139" s="234"/>
      <c r="D139" s="235" t="s">
        <v>147</v>
      </c>
      <c r="E139" s="236" t="s">
        <v>19</v>
      </c>
      <c r="F139" s="237" t="s">
        <v>1664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147</v>
      </c>
      <c r="AU139" s="243" t="s">
        <v>83</v>
      </c>
      <c r="AV139" s="13" t="s">
        <v>81</v>
      </c>
      <c r="AW139" s="13" t="s">
        <v>35</v>
      </c>
      <c r="AX139" s="13" t="s">
        <v>73</v>
      </c>
      <c r="AY139" s="243" t="s">
        <v>137</v>
      </c>
    </row>
    <row r="140" s="14" customFormat="1">
      <c r="A140" s="14"/>
      <c r="B140" s="244"/>
      <c r="C140" s="245"/>
      <c r="D140" s="235" t="s">
        <v>147</v>
      </c>
      <c r="E140" s="246" t="s">
        <v>19</v>
      </c>
      <c r="F140" s="247" t="s">
        <v>1665</v>
      </c>
      <c r="G140" s="245"/>
      <c r="H140" s="248">
        <v>1.788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147</v>
      </c>
      <c r="AU140" s="254" t="s">
        <v>83</v>
      </c>
      <c r="AV140" s="14" t="s">
        <v>83</v>
      </c>
      <c r="AW140" s="14" t="s">
        <v>35</v>
      </c>
      <c r="AX140" s="14" t="s">
        <v>73</v>
      </c>
      <c r="AY140" s="254" t="s">
        <v>137</v>
      </c>
    </row>
    <row r="141" s="14" customFormat="1">
      <c r="A141" s="14"/>
      <c r="B141" s="244"/>
      <c r="C141" s="245"/>
      <c r="D141" s="235" t="s">
        <v>147</v>
      </c>
      <c r="E141" s="246" t="s">
        <v>19</v>
      </c>
      <c r="F141" s="247" t="s">
        <v>1666</v>
      </c>
      <c r="G141" s="245"/>
      <c r="H141" s="248">
        <v>0.54200000000000004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147</v>
      </c>
      <c r="AU141" s="254" t="s">
        <v>83</v>
      </c>
      <c r="AV141" s="14" t="s">
        <v>83</v>
      </c>
      <c r="AW141" s="14" t="s">
        <v>35</v>
      </c>
      <c r="AX141" s="14" t="s">
        <v>73</v>
      </c>
      <c r="AY141" s="254" t="s">
        <v>137</v>
      </c>
    </row>
    <row r="142" s="13" customFormat="1">
      <c r="A142" s="13"/>
      <c r="B142" s="233"/>
      <c r="C142" s="234"/>
      <c r="D142" s="235" t="s">
        <v>147</v>
      </c>
      <c r="E142" s="236" t="s">
        <v>19</v>
      </c>
      <c r="F142" s="237" t="s">
        <v>1667</v>
      </c>
      <c r="G142" s="234"/>
      <c r="H142" s="236" t="s">
        <v>19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147</v>
      </c>
      <c r="AU142" s="243" t="s">
        <v>83</v>
      </c>
      <c r="AV142" s="13" t="s">
        <v>81</v>
      </c>
      <c r="AW142" s="13" t="s">
        <v>35</v>
      </c>
      <c r="AX142" s="13" t="s">
        <v>73</v>
      </c>
      <c r="AY142" s="243" t="s">
        <v>137</v>
      </c>
    </row>
    <row r="143" s="14" customFormat="1">
      <c r="A143" s="14"/>
      <c r="B143" s="244"/>
      <c r="C143" s="245"/>
      <c r="D143" s="235" t="s">
        <v>147</v>
      </c>
      <c r="E143" s="246" t="s">
        <v>19</v>
      </c>
      <c r="F143" s="247" t="s">
        <v>1668</v>
      </c>
      <c r="G143" s="245"/>
      <c r="H143" s="248">
        <v>3.0800000000000001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147</v>
      </c>
      <c r="AU143" s="254" t="s">
        <v>83</v>
      </c>
      <c r="AV143" s="14" t="s">
        <v>83</v>
      </c>
      <c r="AW143" s="14" t="s">
        <v>35</v>
      </c>
      <c r="AX143" s="14" t="s">
        <v>73</v>
      </c>
      <c r="AY143" s="254" t="s">
        <v>137</v>
      </c>
    </row>
    <row r="144" s="14" customFormat="1">
      <c r="A144" s="14"/>
      <c r="B144" s="244"/>
      <c r="C144" s="245"/>
      <c r="D144" s="235" t="s">
        <v>147</v>
      </c>
      <c r="E144" s="246" t="s">
        <v>19</v>
      </c>
      <c r="F144" s="247" t="s">
        <v>1669</v>
      </c>
      <c r="G144" s="245"/>
      <c r="H144" s="248">
        <v>0.80900000000000005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147</v>
      </c>
      <c r="AU144" s="254" t="s">
        <v>83</v>
      </c>
      <c r="AV144" s="14" t="s">
        <v>83</v>
      </c>
      <c r="AW144" s="14" t="s">
        <v>35</v>
      </c>
      <c r="AX144" s="14" t="s">
        <v>73</v>
      </c>
      <c r="AY144" s="254" t="s">
        <v>137</v>
      </c>
    </row>
    <row r="145" s="14" customFormat="1">
      <c r="A145" s="14"/>
      <c r="B145" s="244"/>
      <c r="C145" s="245"/>
      <c r="D145" s="235" t="s">
        <v>147</v>
      </c>
      <c r="E145" s="246" t="s">
        <v>19</v>
      </c>
      <c r="F145" s="247" t="s">
        <v>1670</v>
      </c>
      <c r="G145" s="245"/>
      <c r="H145" s="248">
        <v>1.155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147</v>
      </c>
      <c r="AU145" s="254" t="s">
        <v>83</v>
      </c>
      <c r="AV145" s="14" t="s">
        <v>83</v>
      </c>
      <c r="AW145" s="14" t="s">
        <v>35</v>
      </c>
      <c r="AX145" s="14" t="s">
        <v>73</v>
      </c>
      <c r="AY145" s="254" t="s">
        <v>137</v>
      </c>
    </row>
    <row r="146" s="16" customFormat="1">
      <c r="A146" s="16"/>
      <c r="B146" s="276"/>
      <c r="C146" s="277"/>
      <c r="D146" s="235" t="s">
        <v>147</v>
      </c>
      <c r="E146" s="278" t="s">
        <v>19</v>
      </c>
      <c r="F146" s="279" t="s">
        <v>324</v>
      </c>
      <c r="G146" s="277"/>
      <c r="H146" s="280">
        <v>7.3740000000000006</v>
      </c>
      <c r="I146" s="281"/>
      <c r="J146" s="277"/>
      <c r="K146" s="277"/>
      <c r="L146" s="282"/>
      <c r="M146" s="283"/>
      <c r="N146" s="284"/>
      <c r="O146" s="284"/>
      <c r="P146" s="284"/>
      <c r="Q146" s="284"/>
      <c r="R146" s="284"/>
      <c r="S146" s="284"/>
      <c r="T146" s="285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86" t="s">
        <v>147</v>
      </c>
      <c r="AU146" s="286" t="s">
        <v>83</v>
      </c>
      <c r="AV146" s="16" t="s">
        <v>138</v>
      </c>
      <c r="AW146" s="16" t="s">
        <v>35</v>
      </c>
      <c r="AX146" s="16" t="s">
        <v>73</v>
      </c>
      <c r="AY146" s="286" t="s">
        <v>137</v>
      </c>
    </row>
    <row r="147" s="15" customFormat="1">
      <c r="A147" s="15"/>
      <c r="B147" s="265"/>
      <c r="C147" s="266"/>
      <c r="D147" s="235" t="s">
        <v>147</v>
      </c>
      <c r="E147" s="267" t="s">
        <v>19</v>
      </c>
      <c r="F147" s="268" t="s">
        <v>201</v>
      </c>
      <c r="G147" s="266"/>
      <c r="H147" s="269">
        <v>62.072999999999993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147</v>
      </c>
      <c r="AU147" s="275" t="s">
        <v>83</v>
      </c>
      <c r="AV147" s="15" t="s">
        <v>145</v>
      </c>
      <c r="AW147" s="15" t="s">
        <v>35</v>
      </c>
      <c r="AX147" s="15" t="s">
        <v>81</v>
      </c>
      <c r="AY147" s="275" t="s">
        <v>137</v>
      </c>
    </row>
    <row r="148" s="2" customFormat="1" ht="55.5" customHeight="1">
      <c r="A148" s="40"/>
      <c r="B148" s="41"/>
      <c r="C148" s="220" t="s">
        <v>180</v>
      </c>
      <c r="D148" s="220" t="s">
        <v>140</v>
      </c>
      <c r="E148" s="221" t="s">
        <v>1685</v>
      </c>
      <c r="F148" s="222" t="s">
        <v>1686</v>
      </c>
      <c r="G148" s="223" t="s">
        <v>164</v>
      </c>
      <c r="H148" s="224">
        <v>310.36500000000001</v>
      </c>
      <c r="I148" s="225"/>
      <c r="J148" s="226">
        <f>ROUND(I148*H148,2)</f>
        <v>0</v>
      </c>
      <c r="K148" s="222" t="s">
        <v>144</v>
      </c>
      <c r="L148" s="46"/>
      <c r="M148" s="227" t="s">
        <v>19</v>
      </c>
      <c r="N148" s="228" t="s">
        <v>44</v>
      </c>
      <c r="O148" s="8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145</v>
      </c>
      <c r="AT148" s="231" t="s">
        <v>140</v>
      </c>
      <c r="AU148" s="231" t="s">
        <v>83</v>
      </c>
      <c r="AY148" s="19" t="s">
        <v>137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9" t="s">
        <v>81</v>
      </c>
      <c r="BK148" s="232">
        <f>ROUND(I148*H148,2)</f>
        <v>0</v>
      </c>
      <c r="BL148" s="19" t="s">
        <v>145</v>
      </c>
      <c r="BM148" s="231" t="s">
        <v>1687</v>
      </c>
    </row>
    <row r="149" s="13" customFormat="1">
      <c r="A149" s="13"/>
      <c r="B149" s="233"/>
      <c r="C149" s="234"/>
      <c r="D149" s="235" t="s">
        <v>147</v>
      </c>
      <c r="E149" s="236" t="s">
        <v>19</v>
      </c>
      <c r="F149" s="237" t="s">
        <v>1658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147</v>
      </c>
      <c r="AU149" s="243" t="s">
        <v>83</v>
      </c>
      <c r="AV149" s="13" t="s">
        <v>81</v>
      </c>
      <c r="AW149" s="13" t="s">
        <v>35</v>
      </c>
      <c r="AX149" s="13" t="s">
        <v>73</v>
      </c>
      <c r="AY149" s="243" t="s">
        <v>137</v>
      </c>
    </row>
    <row r="150" s="14" customFormat="1">
      <c r="A150" s="14"/>
      <c r="B150" s="244"/>
      <c r="C150" s="245"/>
      <c r="D150" s="235" t="s">
        <v>147</v>
      </c>
      <c r="E150" s="246" t="s">
        <v>19</v>
      </c>
      <c r="F150" s="247" t="s">
        <v>1659</v>
      </c>
      <c r="G150" s="245"/>
      <c r="H150" s="248">
        <v>58.079999999999998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147</v>
      </c>
      <c r="AU150" s="254" t="s">
        <v>83</v>
      </c>
      <c r="AV150" s="14" t="s">
        <v>83</v>
      </c>
      <c r="AW150" s="14" t="s">
        <v>35</v>
      </c>
      <c r="AX150" s="14" t="s">
        <v>73</v>
      </c>
      <c r="AY150" s="254" t="s">
        <v>137</v>
      </c>
    </row>
    <row r="151" s="14" customFormat="1">
      <c r="A151" s="14"/>
      <c r="B151" s="244"/>
      <c r="C151" s="245"/>
      <c r="D151" s="235" t="s">
        <v>147</v>
      </c>
      <c r="E151" s="246" t="s">
        <v>19</v>
      </c>
      <c r="F151" s="247" t="s">
        <v>1660</v>
      </c>
      <c r="G151" s="245"/>
      <c r="H151" s="248">
        <v>-3.3809999999999998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147</v>
      </c>
      <c r="AU151" s="254" t="s">
        <v>83</v>
      </c>
      <c r="AV151" s="14" t="s">
        <v>83</v>
      </c>
      <c r="AW151" s="14" t="s">
        <v>35</v>
      </c>
      <c r="AX151" s="14" t="s">
        <v>73</v>
      </c>
      <c r="AY151" s="254" t="s">
        <v>137</v>
      </c>
    </row>
    <row r="152" s="16" customFormat="1">
      <c r="A152" s="16"/>
      <c r="B152" s="276"/>
      <c r="C152" s="277"/>
      <c r="D152" s="235" t="s">
        <v>147</v>
      </c>
      <c r="E152" s="278" t="s">
        <v>19</v>
      </c>
      <c r="F152" s="279" t="s">
        <v>324</v>
      </c>
      <c r="G152" s="277"/>
      <c r="H152" s="280">
        <v>54.698999999999998</v>
      </c>
      <c r="I152" s="281"/>
      <c r="J152" s="277"/>
      <c r="K152" s="277"/>
      <c r="L152" s="282"/>
      <c r="M152" s="283"/>
      <c r="N152" s="284"/>
      <c r="O152" s="284"/>
      <c r="P152" s="284"/>
      <c r="Q152" s="284"/>
      <c r="R152" s="284"/>
      <c r="S152" s="284"/>
      <c r="T152" s="285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6" t="s">
        <v>147</v>
      </c>
      <c r="AU152" s="286" t="s">
        <v>83</v>
      </c>
      <c r="AV152" s="16" t="s">
        <v>138</v>
      </c>
      <c r="AW152" s="16" t="s">
        <v>35</v>
      </c>
      <c r="AX152" s="16" t="s">
        <v>73</v>
      </c>
      <c r="AY152" s="286" t="s">
        <v>137</v>
      </c>
    </row>
    <row r="153" s="13" customFormat="1">
      <c r="A153" s="13"/>
      <c r="B153" s="233"/>
      <c r="C153" s="234"/>
      <c r="D153" s="235" t="s">
        <v>147</v>
      </c>
      <c r="E153" s="236" t="s">
        <v>19</v>
      </c>
      <c r="F153" s="237" t="s">
        <v>1664</v>
      </c>
      <c r="G153" s="234"/>
      <c r="H153" s="236" t="s">
        <v>19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147</v>
      </c>
      <c r="AU153" s="243" t="s">
        <v>83</v>
      </c>
      <c r="AV153" s="13" t="s">
        <v>81</v>
      </c>
      <c r="AW153" s="13" t="s">
        <v>35</v>
      </c>
      <c r="AX153" s="13" t="s">
        <v>73</v>
      </c>
      <c r="AY153" s="243" t="s">
        <v>137</v>
      </c>
    </row>
    <row r="154" s="14" customFormat="1">
      <c r="A154" s="14"/>
      <c r="B154" s="244"/>
      <c r="C154" s="245"/>
      <c r="D154" s="235" t="s">
        <v>147</v>
      </c>
      <c r="E154" s="246" t="s">
        <v>19</v>
      </c>
      <c r="F154" s="247" t="s">
        <v>1665</v>
      </c>
      <c r="G154" s="245"/>
      <c r="H154" s="248">
        <v>1.788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147</v>
      </c>
      <c r="AU154" s="254" t="s">
        <v>83</v>
      </c>
      <c r="AV154" s="14" t="s">
        <v>83</v>
      </c>
      <c r="AW154" s="14" t="s">
        <v>35</v>
      </c>
      <c r="AX154" s="14" t="s">
        <v>73</v>
      </c>
      <c r="AY154" s="254" t="s">
        <v>137</v>
      </c>
    </row>
    <row r="155" s="14" customFormat="1">
      <c r="A155" s="14"/>
      <c r="B155" s="244"/>
      <c r="C155" s="245"/>
      <c r="D155" s="235" t="s">
        <v>147</v>
      </c>
      <c r="E155" s="246" t="s">
        <v>19</v>
      </c>
      <c r="F155" s="247" t="s">
        <v>1666</v>
      </c>
      <c r="G155" s="245"/>
      <c r="H155" s="248">
        <v>0.54200000000000004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147</v>
      </c>
      <c r="AU155" s="254" t="s">
        <v>83</v>
      </c>
      <c r="AV155" s="14" t="s">
        <v>83</v>
      </c>
      <c r="AW155" s="14" t="s">
        <v>35</v>
      </c>
      <c r="AX155" s="14" t="s">
        <v>73</v>
      </c>
      <c r="AY155" s="254" t="s">
        <v>137</v>
      </c>
    </row>
    <row r="156" s="13" customFormat="1">
      <c r="A156" s="13"/>
      <c r="B156" s="233"/>
      <c r="C156" s="234"/>
      <c r="D156" s="235" t="s">
        <v>147</v>
      </c>
      <c r="E156" s="236" t="s">
        <v>19</v>
      </c>
      <c r="F156" s="237" t="s">
        <v>1667</v>
      </c>
      <c r="G156" s="234"/>
      <c r="H156" s="236" t="s">
        <v>19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83</v>
      </c>
      <c r="AV156" s="13" t="s">
        <v>81</v>
      </c>
      <c r="AW156" s="13" t="s">
        <v>35</v>
      </c>
      <c r="AX156" s="13" t="s">
        <v>73</v>
      </c>
      <c r="AY156" s="243" t="s">
        <v>137</v>
      </c>
    </row>
    <row r="157" s="14" customFormat="1">
      <c r="A157" s="14"/>
      <c r="B157" s="244"/>
      <c r="C157" s="245"/>
      <c r="D157" s="235" t="s">
        <v>147</v>
      </c>
      <c r="E157" s="246" t="s">
        <v>19</v>
      </c>
      <c r="F157" s="247" t="s">
        <v>1668</v>
      </c>
      <c r="G157" s="245"/>
      <c r="H157" s="248">
        <v>3.0800000000000001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147</v>
      </c>
      <c r="AU157" s="254" t="s">
        <v>83</v>
      </c>
      <c r="AV157" s="14" t="s">
        <v>83</v>
      </c>
      <c r="AW157" s="14" t="s">
        <v>35</v>
      </c>
      <c r="AX157" s="14" t="s">
        <v>73</v>
      </c>
      <c r="AY157" s="254" t="s">
        <v>137</v>
      </c>
    </row>
    <row r="158" s="14" customFormat="1">
      <c r="A158" s="14"/>
      <c r="B158" s="244"/>
      <c r="C158" s="245"/>
      <c r="D158" s="235" t="s">
        <v>147</v>
      </c>
      <c r="E158" s="246" t="s">
        <v>19</v>
      </c>
      <c r="F158" s="247" t="s">
        <v>1669</v>
      </c>
      <c r="G158" s="245"/>
      <c r="H158" s="248">
        <v>0.80900000000000005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147</v>
      </c>
      <c r="AU158" s="254" t="s">
        <v>83</v>
      </c>
      <c r="AV158" s="14" t="s">
        <v>83</v>
      </c>
      <c r="AW158" s="14" t="s">
        <v>35</v>
      </c>
      <c r="AX158" s="14" t="s">
        <v>73</v>
      </c>
      <c r="AY158" s="254" t="s">
        <v>137</v>
      </c>
    </row>
    <row r="159" s="14" customFormat="1">
      <c r="A159" s="14"/>
      <c r="B159" s="244"/>
      <c r="C159" s="245"/>
      <c r="D159" s="235" t="s">
        <v>147</v>
      </c>
      <c r="E159" s="246" t="s">
        <v>19</v>
      </c>
      <c r="F159" s="247" t="s">
        <v>1670</v>
      </c>
      <c r="G159" s="245"/>
      <c r="H159" s="248">
        <v>1.155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147</v>
      </c>
      <c r="AU159" s="254" t="s">
        <v>83</v>
      </c>
      <c r="AV159" s="14" t="s">
        <v>83</v>
      </c>
      <c r="AW159" s="14" t="s">
        <v>35</v>
      </c>
      <c r="AX159" s="14" t="s">
        <v>73</v>
      </c>
      <c r="AY159" s="254" t="s">
        <v>137</v>
      </c>
    </row>
    <row r="160" s="16" customFormat="1">
      <c r="A160" s="16"/>
      <c r="B160" s="276"/>
      <c r="C160" s="277"/>
      <c r="D160" s="235" t="s">
        <v>147</v>
      </c>
      <c r="E160" s="278" t="s">
        <v>19</v>
      </c>
      <c r="F160" s="279" t="s">
        <v>324</v>
      </c>
      <c r="G160" s="277"/>
      <c r="H160" s="280">
        <v>7.3740000000000006</v>
      </c>
      <c r="I160" s="281"/>
      <c r="J160" s="277"/>
      <c r="K160" s="277"/>
      <c r="L160" s="282"/>
      <c r="M160" s="283"/>
      <c r="N160" s="284"/>
      <c r="O160" s="284"/>
      <c r="P160" s="284"/>
      <c r="Q160" s="284"/>
      <c r="R160" s="284"/>
      <c r="S160" s="284"/>
      <c r="T160" s="285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6" t="s">
        <v>147</v>
      </c>
      <c r="AU160" s="286" t="s">
        <v>83</v>
      </c>
      <c r="AV160" s="16" t="s">
        <v>138</v>
      </c>
      <c r="AW160" s="16" t="s">
        <v>35</v>
      </c>
      <c r="AX160" s="16" t="s">
        <v>73</v>
      </c>
      <c r="AY160" s="286" t="s">
        <v>137</v>
      </c>
    </row>
    <row r="161" s="15" customFormat="1">
      <c r="A161" s="15"/>
      <c r="B161" s="265"/>
      <c r="C161" s="266"/>
      <c r="D161" s="235" t="s">
        <v>147</v>
      </c>
      <c r="E161" s="267" t="s">
        <v>19</v>
      </c>
      <c r="F161" s="268" t="s">
        <v>201</v>
      </c>
      <c r="G161" s="266"/>
      <c r="H161" s="269">
        <v>62.072999999999993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147</v>
      </c>
      <c r="AU161" s="275" t="s">
        <v>83</v>
      </c>
      <c r="AV161" s="15" t="s">
        <v>145</v>
      </c>
      <c r="AW161" s="15" t="s">
        <v>35</v>
      </c>
      <c r="AX161" s="15" t="s">
        <v>81</v>
      </c>
      <c r="AY161" s="275" t="s">
        <v>137</v>
      </c>
    </row>
    <row r="162" s="14" customFormat="1">
      <c r="A162" s="14"/>
      <c r="B162" s="244"/>
      <c r="C162" s="245"/>
      <c r="D162" s="235" t="s">
        <v>147</v>
      </c>
      <c r="E162" s="245"/>
      <c r="F162" s="247" t="s">
        <v>1688</v>
      </c>
      <c r="G162" s="245"/>
      <c r="H162" s="248">
        <v>310.36500000000001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147</v>
      </c>
      <c r="AU162" s="254" t="s">
        <v>83</v>
      </c>
      <c r="AV162" s="14" t="s">
        <v>83</v>
      </c>
      <c r="AW162" s="14" t="s">
        <v>4</v>
      </c>
      <c r="AX162" s="14" t="s">
        <v>81</v>
      </c>
      <c r="AY162" s="254" t="s">
        <v>137</v>
      </c>
    </row>
    <row r="163" s="2" customFormat="1" ht="33" customHeight="1">
      <c r="A163" s="40"/>
      <c r="B163" s="41"/>
      <c r="C163" s="220" t="s">
        <v>160</v>
      </c>
      <c r="D163" s="220" t="s">
        <v>140</v>
      </c>
      <c r="E163" s="221" t="s">
        <v>1689</v>
      </c>
      <c r="F163" s="222" t="s">
        <v>1690</v>
      </c>
      <c r="G163" s="223" t="s">
        <v>164</v>
      </c>
      <c r="H163" s="224">
        <v>62.073</v>
      </c>
      <c r="I163" s="225"/>
      <c r="J163" s="226">
        <f>ROUND(I163*H163,2)</f>
        <v>0</v>
      </c>
      <c r="K163" s="222" t="s">
        <v>144</v>
      </c>
      <c r="L163" s="46"/>
      <c r="M163" s="227" t="s">
        <v>19</v>
      </c>
      <c r="N163" s="228" t="s">
        <v>44</v>
      </c>
      <c r="O163" s="8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145</v>
      </c>
      <c r="AT163" s="231" t="s">
        <v>140</v>
      </c>
      <c r="AU163" s="231" t="s">
        <v>83</v>
      </c>
      <c r="AY163" s="19" t="s">
        <v>137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81</v>
      </c>
      <c r="BK163" s="232">
        <f>ROUND(I163*H163,2)</f>
        <v>0</v>
      </c>
      <c r="BL163" s="19" t="s">
        <v>145</v>
      </c>
      <c r="BM163" s="231" t="s">
        <v>1691</v>
      </c>
    </row>
    <row r="164" s="13" customFormat="1">
      <c r="A164" s="13"/>
      <c r="B164" s="233"/>
      <c r="C164" s="234"/>
      <c r="D164" s="235" t="s">
        <v>147</v>
      </c>
      <c r="E164" s="236" t="s">
        <v>19</v>
      </c>
      <c r="F164" s="237" t="s">
        <v>1658</v>
      </c>
      <c r="G164" s="234"/>
      <c r="H164" s="236" t="s">
        <v>19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147</v>
      </c>
      <c r="AU164" s="243" t="s">
        <v>83</v>
      </c>
      <c r="AV164" s="13" t="s">
        <v>81</v>
      </c>
      <c r="AW164" s="13" t="s">
        <v>35</v>
      </c>
      <c r="AX164" s="13" t="s">
        <v>73</v>
      </c>
      <c r="AY164" s="243" t="s">
        <v>137</v>
      </c>
    </row>
    <row r="165" s="14" customFormat="1">
      <c r="A165" s="14"/>
      <c r="B165" s="244"/>
      <c r="C165" s="245"/>
      <c r="D165" s="235" t="s">
        <v>147</v>
      </c>
      <c r="E165" s="246" t="s">
        <v>19</v>
      </c>
      <c r="F165" s="247" t="s">
        <v>1659</v>
      </c>
      <c r="G165" s="245"/>
      <c r="H165" s="248">
        <v>58.079999999999998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147</v>
      </c>
      <c r="AU165" s="254" t="s">
        <v>83</v>
      </c>
      <c r="AV165" s="14" t="s">
        <v>83</v>
      </c>
      <c r="AW165" s="14" t="s">
        <v>35</v>
      </c>
      <c r="AX165" s="14" t="s">
        <v>73</v>
      </c>
      <c r="AY165" s="254" t="s">
        <v>137</v>
      </c>
    </row>
    <row r="166" s="14" customFormat="1">
      <c r="A166" s="14"/>
      <c r="B166" s="244"/>
      <c r="C166" s="245"/>
      <c r="D166" s="235" t="s">
        <v>147</v>
      </c>
      <c r="E166" s="246" t="s">
        <v>19</v>
      </c>
      <c r="F166" s="247" t="s">
        <v>1660</v>
      </c>
      <c r="G166" s="245"/>
      <c r="H166" s="248">
        <v>-3.3809999999999998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147</v>
      </c>
      <c r="AU166" s="254" t="s">
        <v>83</v>
      </c>
      <c r="AV166" s="14" t="s">
        <v>83</v>
      </c>
      <c r="AW166" s="14" t="s">
        <v>35</v>
      </c>
      <c r="AX166" s="14" t="s">
        <v>73</v>
      </c>
      <c r="AY166" s="254" t="s">
        <v>137</v>
      </c>
    </row>
    <row r="167" s="16" customFormat="1">
      <c r="A167" s="16"/>
      <c r="B167" s="276"/>
      <c r="C167" s="277"/>
      <c r="D167" s="235" t="s">
        <v>147</v>
      </c>
      <c r="E167" s="278" t="s">
        <v>19</v>
      </c>
      <c r="F167" s="279" t="s">
        <v>324</v>
      </c>
      <c r="G167" s="277"/>
      <c r="H167" s="280">
        <v>54.698999999999998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86" t="s">
        <v>147</v>
      </c>
      <c r="AU167" s="286" t="s">
        <v>83</v>
      </c>
      <c r="AV167" s="16" t="s">
        <v>138</v>
      </c>
      <c r="AW167" s="16" t="s">
        <v>35</v>
      </c>
      <c r="AX167" s="16" t="s">
        <v>73</v>
      </c>
      <c r="AY167" s="286" t="s">
        <v>137</v>
      </c>
    </row>
    <row r="168" s="13" customFormat="1">
      <c r="A168" s="13"/>
      <c r="B168" s="233"/>
      <c r="C168" s="234"/>
      <c r="D168" s="235" t="s">
        <v>147</v>
      </c>
      <c r="E168" s="236" t="s">
        <v>19</v>
      </c>
      <c r="F168" s="237" t="s">
        <v>1664</v>
      </c>
      <c r="G168" s="234"/>
      <c r="H168" s="236" t="s">
        <v>19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147</v>
      </c>
      <c r="AU168" s="243" t="s">
        <v>83</v>
      </c>
      <c r="AV168" s="13" t="s">
        <v>81</v>
      </c>
      <c r="AW168" s="13" t="s">
        <v>35</v>
      </c>
      <c r="AX168" s="13" t="s">
        <v>73</v>
      </c>
      <c r="AY168" s="243" t="s">
        <v>137</v>
      </c>
    </row>
    <row r="169" s="14" customFormat="1">
      <c r="A169" s="14"/>
      <c r="B169" s="244"/>
      <c r="C169" s="245"/>
      <c r="D169" s="235" t="s">
        <v>147</v>
      </c>
      <c r="E169" s="246" t="s">
        <v>19</v>
      </c>
      <c r="F169" s="247" t="s">
        <v>1665</v>
      </c>
      <c r="G169" s="245"/>
      <c r="H169" s="248">
        <v>1.788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147</v>
      </c>
      <c r="AU169" s="254" t="s">
        <v>83</v>
      </c>
      <c r="AV169" s="14" t="s">
        <v>83</v>
      </c>
      <c r="AW169" s="14" t="s">
        <v>35</v>
      </c>
      <c r="AX169" s="14" t="s">
        <v>73</v>
      </c>
      <c r="AY169" s="254" t="s">
        <v>137</v>
      </c>
    </row>
    <row r="170" s="14" customFormat="1">
      <c r="A170" s="14"/>
      <c r="B170" s="244"/>
      <c r="C170" s="245"/>
      <c r="D170" s="235" t="s">
        <v>147</v>
      </c>
      <c r="E170" s="246" t="s">
        <v>19</v>
      </c>
      <c r="F170" s="247" t="s">
        <v>1666</v>
      </c>
      <c r="G170" s="245"/>
      <c r="H170" s="248">
        <v>0.54200000000000004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147</v>
      </c>
      <c r="AU170" s="254" t="s">
        <v>83</v>
      </c>
      <c r="AV170" s="14" t="s">
        <v>83</v>
      </c>
      <c r="AW170" s="14" t="s">
        <v>35</v>
      </c>
      <c r="AX170" s="14" t="s">
        <v>73</v>
      </c>
      <c r="AY170" s="254" t="s">
        <v>137</v>
      </c>
    </row>
    <row r="171" s="13" customFormat="1">
      <c r="A171" s="13"/>
      <c r="B171" s="233"/>
      <c r="C171" s="234"/>
      <c r="D171" s="235" t="s">
        <v>147</v>
      </c>
      <c r="E171" s="236" t="s">
        <v>19</v>
      </c>
      <c r="F171" s="237" t="s">
        <v>1667</v>
      </c>
      <c r="G171" s="234"/>
      <c r="H171" s="236" t="s">
        <v>19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147</v>
      </c>
      <c r="AU171" s="243" t="s">
        <v>83</v>
      </c>
      <c r="AV171" s="13" t="s">
        <v>81</v>
      </c>
      <c r="AW171" s="13" t="s">
        <v>35</v>
      </c>
      <c r="AX171" s="13" t="s">
        <v>73</v>
      </c>
      <c r="AY171" s="243" t="s">
        <v>137</v>
      </c>
    </row>
    <row r="172" s="14" customFormat="1">
      <c r="A172" s="14"/>
      <c r="B172" s="244"/>
      <c r="C172" s="245"/>
      <c r="D172" s="235" t="s">
        <v>147</v>
      </c>
      <c r="E172" s="246" t="s">
        <v>19</v>
      </c>
      <c r="F172" s="247" t="s">
        <v>1668</v>
      </c>
      <c r="G172" s="245"/>
      <c r="H172" s="248">
        <v>3.0800000000000001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147</v>
      </c>
      <c r="AU172" s="254" t="s">
        <v>83</v>
      </c>
      <c r="AV172" s="14" t="s">
        <v>83</v>
      </c>
      <c r="AW172" s="14" t="s">
        <v>35</v>
      </c>
      <c r="AX172" s="14" t="s">
        <v>73</v>
      </c>
      <c r="AY172" s="254" t="s">
        <v>137</v>
      </c>
    </row>
    <row r="173" s="14" customFormat="1">
      <c r="A173" s="14"/>
      <c r="B173" s="244"/>
      <c r="C173" s="245"/>
      <c r="D173" s="235" t="s">
        <v>147</v>
      </c>
      <c r="E173" s="246" t="s">
        <v>19</v>
      </c>
      <c r="F173" s="247" t="s">
        <v>1669</v>
      </c>
      <c r="G173" s="245"/>
      <c r="H173" s="248">
        <v>0.80900000000000005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147</v>
      </c>
      <c r="AU173" s="254" t="s">
        <v>83</v>
      </c>
      <c r="AV173" s="14" t="s">
        <v>83</v>
      </c>
      <c r="AW173" s="14" t="s">
        <v>35</v>
      </c>
      <c r="AX173" s="14" t="s">
        <v>73</v>
      </c>
      <c r="AY173" s="254" t="s">
        <v>137</v>
      </c>
    </row>
    <row r="174" s="14" customFormat="1">
      <c r="A174" s="14"/>
      <c r="B174" s="244"/>
      <c r="C174" s="245"/>
      <c r="D174" s="235" t="s">
        <v>147</v>
      </c>
      <c r="E174" s="246" t="s">
        <v>19</v>
      </c>
      <c r="F174" s="247" t="s">
        <v>1670</v>
      </c>
      <c r="G174" s="245"/>
      <c r="H174" s="248">
        <v>1.155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147</v>
      </c>
      <c r="AU174" s="254" t="s">
        <v>83</v>
      </c>
      <c r="AV174" s="14" t="s">
        <v>83</v>
      </c>
      <c r="AW174" s="14" t="s">
        <v>35</v>
      </c>
      <c r="AX174" s="14" t="s">
        <v>73</v>
      </c>
      <c r="AY174" s="254" t="s">
        <v>137</v>
      </c>
    </row>
    <row r="175" s="16" customFormat="1">
      <c r="A175" s="16"/>
      <c r="B175" s="276"/>
      <c r="C175" s="277"/>
      <c r="D175" s="235" t="s">
        <v>147</v>
      </c>
      <c r="E175" s="278" t="s">
        <v>19</v>
      </c>
      <c r="F175" s="279" t="s">
        <v>324</v>
      </c>
      <c r="G175" s="277"/>
      <c r="H175" s="280">
        <v>7.3740000000000006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6" t="s">
        <v>147</v>
      </c>
      <c r="AU175" s="286" t="s">
        <v>83</v>
      </c>
      <c r="AV175" s="16" t="s">
        <v>138</v>
      </c>
      <c r="AW175" s="16" t="s">
        <v>35</v>
      </c>
      <c r="AX175" s="16" t="s">
        <v>73</v>
      </c>
      <c r="AY175" s="286" t="s">
        <v>137</v>
      </c>
    </row>
    <row r="176" s="15" customFormat="1">
      <c r="A176" s="15"/>
      <c r="B176" s="265"/>
      <c r="C176" s="266"/>
      <c r="D176" s="235" t="s">
        <v>147</v>
      </c>
      <c r="E176" s="267" t="s">
        <v>19</v>
      </c>
      <c r="F176" s="268" t="s">
        <v>201</v>
      </c>
      <c r="G176" s="266"/>
      <c r="H176" s="269">
        <v>62.072999999999993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147</v>
      </c>
      <c r="AU176" s="275" t="s">
        <v>83</v>
      </c>
      <c r="AV176" s="15" t="s">
        <v>145</v>
      </c>
      <c r="AW176" s="15" t="s">
        <v>35</v>
      </c>
      <c r="AX176" s="15" t="s">
        <v>81</v>
      </c>
      <c r="AY176" s="275" t="s">
        <v>137</v>
      </c>
    </row>
    <row r="177" s="2" customFormat="1" ht="33" customHeight="1">
      <c r="A177" s="40"/>
      <c r="B177" s="41"/>
      <c r="C177" s="220" t="s">
        <v>190</v>
      </c>
      <c r="D177" s="220" t="s">
        <v>140</v>
      </c>
      <c r="E177" s="221" t="s">
        <v>1692</v>
      </c>
      <c r="F177" s="222" t="s">
        <v>1693</v>
      </c>
      <c r="G177" s="223" t="s">
        <v>170</v>
      </c>
      <c r="H177" s="224">
        <v>62.073</v>
      </c>
      <c r="I177" s="225"/>
      <c r="J177" s="226">
        <f>ROUND(I177*H177,2)</f>
        <v>0</v>
      </c>
      <c r="K177" s="222" t="s">
        <v>144</v>
      </c>
      <c r="L177" s="46"/>
      <c r="M177" s="227" t="s">
        <v>19</v>
      </c>
      <c r="N177" s="228" t="s">
        <v>44</v>
      </c>
      <c r="O177" s="8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145</v>
      </c>
      <c r="AT177" s="231" t="s">
        <v>140</v>
      </c>
      <c r="AU177" s="231" t="s">
        <v>83</v>
      </c>
      <c r="AY177" s="19" t="s">
        <v>137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81</v>
      </c>
      <c r="BK177" s="232">
        <f>ROUND(I177*H177,2)</f>
        <v>0</v>
      </c>
      <c r="BL177" s="19" t="s">
        <v>145</v>
      </c>
      <c r="BM177" s="231" t="s">
        <v>1694</v>
      </c>
    </row>
    <row r="178" s="13" customFormat="1">
      <c r="A178" s="13"/>
      <c r="B178" s="233"/>
      <c r="C178" s="234"/>
      <c r="D178" s="235" t="s">
        <v>147</v>
      </c>
      <c r="E178" s="236" t="s">
        <v>19</v>
      </c>
      <c r="F178" s="237" t="s">
        <v>1658</v>
      </c>
      <c r="G178" s="234"/>
      <c r="H178" s="236" t="s">
        <v>19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147</v>
      </c>
      <c r="AU178" s="243" t="s">
        <v>83</v>
      </c>
      <c r="AV178" s="13" t="s">
        <v>81</v>
      </c>
      <c r="AW178" s="13" t="s">
        <v>35</v>
      </c>
      <c r="AX178" s="13" t="s">
        <v>73</v>
      </c>
      <c r="AY178" s="243" t="s">
        <v>137</v>
      </c>
    </row>
    <row r="179" s="14" customFormat="1">
      <c r="A179" s="14"/>
      <c r="B179" s="244"/>
      <c r="C179" s="245"/>
      <c r="D179" s="235" t="s">
        <v>147</v>
      </c>
      <c r="E179" s="246" t="s">
        <v>19</v>
      </c>
      <c r="F179" s="247" t="s">
        <v>1659</v>
      </c>
      <c r="G179" s="245"/>
      <c r="H179" s="248">
        <v>58.079999999999998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147</v>
      </c>
      <c r="AU179" s="254" t="s">
        <v>83</v>
      </c>
      <c r="AV179" s="14" t="s">
        <v>83</v>
      </c>
      <c r="AW179" s="14" t="s">
        <v>35</v>
      </c>
      <c r="AX179" s="14" t="s">
        <v>73</v>
      </c>
      <c r="AY179" s="254" t="s">
        <v>137</v>
      </c>
    </row>
    <row r="180" s="14" customFormat="1">
      <c r="A180" s="14"/>
      <c r="B180" s="244"/>
      <c r="C180" s="245"/>
      <c r="D180" s="235" t="s">
        <v>147</v>
      </c>
      <c r="E180" s="246" t="s">
        <v>19</v>
      </c>
      <c r="F180" s="247" t="s">
        <v>1660</v>
      </c>
      <c r="G180" s="245"/>
      <c r="H180" s="248">
        <v>-3.3809999999999998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147</v>
      </c>
      <c r="AU180" s="254" t="s">
        <v>83</v>
      </c>
      <c r="AV180" s="14" t="s">
        <v>83</v>
      </c>
      <c r="AW180" s="14" t="s">
        <v>35</v>
      </c>
      <c r="AX180" s="14" t="s">
        <v>73</v>
      </c>
      <c r="AY180" s="254" t="s">
        <v>137</v>
      </c>
    </row>
    <row r="181" s="16" customFormat="1">
      <c r="A181" s="16"/>
      <c r="B181" s="276"/>
      <c r="C181" s="277"/>
      <c r="D181" s="235" t="s">
        <v>147</v>
      </c>
      <c r="E181" s="278" t="s">
        <v>19</v>
      </c>
      <c r="F181" s="279" t="s">
        <v>324</v>
      </c>
      <c r="G181" s="277"/>
      <c r="H181" s="280">
        <v>54.698999999999998</v>
      </c>
      <c r="I181" s="281"/>
      <c r="J181" s="277"/>
      <c r="K181" s="277"/>
      <c r="L181" s="282"/>
      <c r="M181" s="283"/>
      <c r="N181" s="284"/>
      <c r="O181" s="284"/>
      <c r="P181" s="284"/>
      <c r="Q181" s="284"/>
      <c r="R181" s="284"/>
      <c r="S181" s="284"/>
      <c r="T181" s="285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6" t="s">
        <v>147</v>
      </c>
      <c r="AU181" s="286" t="s">
        <v>83</v>
      </c>
      <c r="AV181" s="16" t="s">
        <v>138</v>
      </c>
      <c r="AW181" s="16" t="s">
        <v>35</v>
      </c>
      <c r="AX181" s="16" t="s">
        <v>73</v>
      </c>
      <c r="AY181" s="286" t="s">
        <v>137</v>
      </c>
    </row>
    <row r="182" s="13" customFormat="1">
      <c r="A182" s="13"/>
      <c r="B182" s="233"/>
      <c r="C182" s="234"/>
      <c r="D182" s="235" t="s">
        <v>147</v>
      </c>
      <c r="E182" s="236" t="s">
        <v>19</v>
      </c>
      <c r="F182" s="237" t="s">
        <v>1664</v>
      </c>
      <c r="G182" s="234"/>
      <c r="H182" s="236" t="s">
        <v>19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147</v>
      </c>
      <c r="AU182" s="243" t="s">
        <v>83</v>
      </c>
      <c r="AV182" s="13" t="s">
        <v>81</v>
      </c>
      <c r="AW182" s="13" t="s">
        <v>35</v>
      </c>
      <c r="AX182" s="13" t="s">
        <v>73</v>
      </c>
      <c r="AY182" s="243" t="s">
        <v>137</v>
      </c>
    </row>
    <row r="183" s="14" customFormat="1">
      <c r="A183" s="14"/>
      <c r="B183" s="244"/>
      <c r="C183" s="245"/>
      <c r="D183" s="235" t="s">
        <v>147</v>
      </c>
      <c r="E183" s="246" t="s">
        <v>19</v>
      </c>
      <c r="F183" s="247" t="s">
        <v>1665</v>
      </c>
      <c r="G183" s="245"/>
      <c r="H183" s="248">
        <v>1.788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147</v>
      </c>
      <c r="AU183" s="254" t="s">
        <v>83</v>
      </c>
      <c r="AV183" s="14" t="s">
        <v>83</v>
      </c>
      <c r="AW183" s="14" t="s">
        <v>35</v>
      </c>
      <c r="AX183" s="14" t="s">
        <v>73</v>
      </c>
      <c r="AY183" s="254" t="s">
        <v>137</v>
      </c>
    </row>
    <row r="184" s="14" customFormat="1">
      <c r="A184" s="14"/>
      <c r="B184" s="244"/>
      <c r="C184" s="245"/>
      <c r="D184" s="235" t="s">
        <v>147</v>
      </c>
      <c r="E184" s="246" t="s">
        <v>19</v>
      </c>
      <c r="F184" s="247" t="s">
        <v>1666</v>
      </c>
      <c r="G184" s="245"/>
      <c r="H184" s="248">
        <v>0.54200000000000004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147</v>
      </c>
      <c r="AU184" s="254" t="s">
        <v>83</v>
      </c>
      <c r="AV184" s="14" t="s">
        <v>83</v>
      </c>
      <c r="AW184" s="14" t="s">
        <v>35</v>
      </c>
      <c r="AX184" s="14" t="s">
        <v>73</v>
      </c>
      <c r="AY184" s="254" t="s">
        <v>137</v>
      </c>
    </row>
    <row r="185" s="13" customFormat="1">
      <c r="A185" s="13"/>
      <c r="B185" s="233"/>
      <c r="C185" s="234"/>
      <c r="D185" s="235" t="s">
        <v>147</v>
      </c>
      <c r="E185" s="236" t="s">
        <v>19</v>
      </c>
      <c r="F185" s="237" t="s">
        <v>1667</v>
      </c>
      <c r="G185" s="234"/>
      <c r="H185" s="236" t="s">
        <v>19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147</v>
      </c>
      <c r="AU185" s="243" t="s">
        <v>83</v>
      </c>
      <c r="AV185" s="13" t="s">
        <v>81</v>
      </c>
      <c r="AW185" s="13" t="s">
        <v>35</v>
      </c>
      <c r="AX185" s="13" t="s">
        <v>73</v>
      </c>
      <c r="AY185" s="243" t="s">
        <v>137</v>
      </c>
    </row>
    <row r="186" s="14" customFormat="1">
      <c r="A186" s="14"/>
      <c r="B186" s="244"/>
      <c r="C186" s="245"/>
      <c r="D186" s="235" t="s">
        <v>147</v>
      </c>
      <c r="E186" s="246" t="s">
        <v>19</v>
      </c>
      <c r="F186" s="247" t="s">
        <v>1668</v>
      </c>
      <c r="G186" s="245"/>
      <c r="H186" s="248">
        <v>3.0800000000000001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147</v>
      </c>
      <c r="AU186" s="254" t="s">
        <v>83</v>
      </c>
      <c r="AV186" s="14" t="s">
        <v>83</v>
      </c>
      <c r="AW186" s="14" t="s">
        <v>35</v>
      </c>
      <c r="AX186" s="14" t="s">
        <v>73</v>
      </c>
      <c r="AY186" s="254" t="s">
        <v>137</v>
      </c>
    </row>
    <row r="187" s="14" customFormat="1">
      <c r="A187" s="14"/>
      <c r="B187" s="244"/>
      <c r="C187" s="245"/>
      <c r="D187" s="235" t="s">
        <v>147</v>
      </c>
      <c r="E187" s="246" t="s">
        <v>19</v>
      </c>
      <c r="F187" s="247" t="s">
        <v>1669</v>
      </c>
      <c r="G187" s="245"/>
      <c r="H187" s="248">
        <v>0.80900000000000005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147</v>
      </c>
      <c r="AU187" s="254" t="s">
        <v>83</v>
      </c>
      <c r="AV187" s="14" t="s">
        <v>83</v>
      </c>
      <c r="AW187" s="14" t="s">
        <v>35</v>
      </c>
      <c r="AX187" s="14" t="s">
        <v>73</v>
      </c>
      <c r="AY187" s="254" t="s">
        <v>137</v>
      </c>
    </row>
    <row r="188" s="14" customFormat="1">
      <c r="A188" s="14"/>
      <c r="B188" s="244"/>
      <c r="C188" s="245"/>
      <c r="D188" s="235" t="s">
        <v>147</v>
      </c>
      <c r="E188" s="246" t="s">
        <v>19</v>
      </c>
      <c r="F188" s="247" t="s">
        <v>1670</v>
      </c>
      <c r="G188" s="245"/>
      <c r="H188" s="248">
        <v>1.155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147</v>
      </c>
      <c r="AU188" s="254" t="s">
        <v>83</v>
      </c>
      <c r="AV188" s="14" t="s">
        <v>83</v>
      </c>
      <c r="AW188" s="14" t="s">
        <v>35</v>
      </c>
      <c r="AX188" s="14" t="s">
        <v>73</v>
      </c>
      <c r="AY188" s="254" t="s">
        <v>137</v>
      </c>
    </row>
    <row r="189" s="16" customFormat="1">
      <c r="A189" s="16"/>
      <c r="B189" s="276"/>
      <c r="C189" s="277"/>
      <c r="D189" s="235" t="s">
        <v>147</v>
      </c>
      <c r="E189" s="278" t="s">
        <v>19</v>
      </c>
      <c r="F189" s="279" t="s">
        <v>324</v>
      </c>
      <c r="G189" s="277"/>
      <c r="H189" s="280">
        <v>7.3740000000000006</v>
      </c>
      <c r="I189" s="281"/>
      <c r="J189" s="277"/>
      <c r="K189" s="277"/>
      <c r="L189" s="282"/>
      <c r="M189" s="283"/>
      <c r="N189" s="284"/>
      <c r="O189" s="284"/>
      <c r="P189" s="284"/>
      <c r="Q189" s="284"/>
      <c r="R189" s="284"/>
      <c r="S189" s="284"/>
      <c r="T189" s="285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6" t="s">
        <v>147</v>
      </c>
      <c r="AU189" s="286" t="s">
        <v>83</v>
      </c>
      <c r="AV189" s="16" t="s">
        <v>138</v>
      </c>
      <c r="AW189" s="16" t="s">
        <v>35</v>
      </c>
      <c r="AX189" s="16" t="s">
        <v>73</v>
      </c>
      <c r="AY189" s="286" t="s">
        <v>137</v>
      </c>
    </row>
    <row r="190" s="15" customFormat="1">
      <c r="A190" s="15"/>
      <c r="B190" s="265"/>
      <c r="C190" s="266"/>
      <c r="D190" s="235" t="s">
        <v>147</v>
      </c>
      <c r="E190" s="267" t="s">
        <v>19</v>
      </c>
      <c r="F190" s="268" t="s">
        <v>201</v>
      </c>
      <c r="G190" s="266"/>
      <c r="H190" s="269">
        <v>62.072999999999993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147</v>
      </c>
      <c r="AU190" s="275" t="s">
        <v>83</v>
      </c>
      <c r="AV190" s="15" t="s">
        <v>145</v>
      </c>
      <c r="AW190" s="15" t="s">
        <v>35</v>
      </c>
      <c r="AX190" s="15" t="s">
        <v>81</v>
      </c>
      <c r="AY190" s="275" t="s">
        <v>137</v>
      </c>
    </row>
    <row r="191" s="2" customFormat="1" ht="33" customHeight="1">
      <c r="A191" s="40"/>
      <c r="B191" s="41"/>
      <c r="C191" s="220" t="s">
        <v>202</v>
      </c>
      <c r="D191" s="220" t="s">
        <v>140</v>
      </c>
      <c r="E191" s="221" t="s">
        <v>1695</v>
      </c>
      <c r="F191" s="222" t="s">
        <v>1696</v>
      </c>
      <c r="G191" s="223" t="s">
        <v>164</v>
      </c>
      <c r="H191" s="224">
        <v>23.824000000000002</v>
      </c>
      <c r="I191" s="225"/>
      <c r="J191" s="226">
        <f>ROUND(I191*H191,2)</f>
        <v>0</v>
      </c>
      <c r="K191" s="222" t="s">
        <v>144</v>
      </c>
      <c r="L191" s="46"/>
      <c r="M191" s="227" t="s">
        <v>19</v>
      </c>
      <c r="N191" s="228" t="s">
        <v>44</v>
      </c>
      <c r="O191" s="8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1" t="s">
        <v>145</v>
      </c>
      <c r="AT191" s="231" t="s">
        <v>140</v>
      </c>
      <c r="AU191" s="231" t="s">
        <v>83</v>
      </c>
      <c r="AY191" s="19" t="s">
        <v>137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9" t="s">
        <v>81</v>
      </c>
      <c r="BK191" s="232">
        <f>ROUND(I191*H191,2)</f>
        <v>0</v>
      </c>
      <c r="BL191" s="19" t="s">
        <v>145</v>
      </c>
      <c r="BM191" s="231" t="s">
        <v>1697</v>
      </c>
    </row>
    <row r="192" s="14" customFormat="1">
      <c r="A192" s="14"/>
      <c r="B192" s="244"/>
      <c r="C192" s="245"/>
      <c r="D192" s="235" t="s">
        <v>147</v>
      </c>
      <c r="E192" s="246" t="s">
        <v>19</v>
      </c>
      <c r="F192" s="247" t="s">
        <v>1698</v>
      </c>
      <c r="G192" s="245"/>
      <c r="H192" s="248">
        <v>31.218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147</v>
      </c>
      <c r="AU192" s="254" t="s">
        <v>83</v>
      </c>
      <c r="AV192" s="14" t="s">
        <v>83</v>
      </c>
      <c r="AW192" s="14" t="s">
        <v>35</v>
      </c>
      <c r="AX192" s="14" t="s">
        <v>73</v>
      </c>
      <c r="AY192" s="254" t="s">
        <v>137</v>
      </c>
    </row>
    <row r="193" s="14" customFormat="1">
      <c r="A193" s="14"/>
      <c r="B193" s="244"/>
      <c r="C193" s="245"/>
      <c r="D193" s="235" t="s">
        <v>147</v>
      </c>
      <c r="E193" s="246" t="s">
        <v>19</v>
      </c>
      <c r="F193" s="247" t="s">
        <v>1699</v>
      </c>
      <c r="G193" s="245"/>
      <c r="H193" s="248">
        <v>-2.6789999999999998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147</v>
      </c>
      <c r="AU193" s="254" t="s">
        <v>83</v>
      </c>
      <c r="AV193" s="14" t="s">
        <v>83</v>
      </c>
      <c r="AW193" s="14" t="s">
        <v>35</v>
      </c>
      <c r="AX193" s="14" t="s">
        <v>73</v>
      </c>
      <c r="AY193" s="254" t="s">
        <v>137</v>
      </c>
    </row>
    <row r="194" s="14" customFormat="1">
      <c r="A194" s="14"/>
      <c r="B194" s="244"/>
      <c r="C194" s="245"/>
      <c r="D194" s="235" t="s">
        <v>147</v>
      </c>
      <c r="E194" s="246" t="s">
        <v>19</v>
      </c>
      <c r="F194" s="247" t="s">
        <v>1700</v>
      </c>
      <c r="G194" s="245"/>
      <c r="H194" s="248">
        <v>-0.77900000000000003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147</v>
      </c>
      <c r="AU194" s="254" t="s">
        <v>83</v>
      </c>
      <c r="AV194" s="14" t="s">
        <v>83</v>
      </c>
      <c r="AW194" s="14" t="s">
        <v>35</v>
      </c>
      <c r="AX194" s="14" t="s">
        <v>73</v>
      </c>
      <c r="AY194" s="254" t="s">
        <v>137</v>
      </c>
    </row>
    <row r="195" s="16" customFormat="1">
      <c r="A195" s="16"/>
      <c r="B195" s="276"/>
      <c r="C195" s="277"/>
      <c r="D195" s="235" t="s">
        <v>147</v>
      </c>
      <c r="E195" s="278" t="s">
        <v>19</v>
      </c>
      <c r="F195" s="279" t="s">
        <v>324</v>
      </c>
      <c r="G195" s="277"/>
      <c r="H195" s="280">
        <v>27.760000000000002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6" t="s">
        <v>147</v>
      </c>
      <c r="AU195" s="286" t="s">
        <v>83</v>
      </c>
      <c r="AV195" s="16" t="s">
        <v>138</v>
      </c>
      <c r="AW195" s="16" t="s">
        <v>35</v>
      </c>
      <c r="AX195" s="16" t="s">
        <v>73</v>
      </c>
      <c r="AY195" s="286" t="s">
        <v>137</v>
      </c>
    </row>
    <row r="196" s="13" customFormat="1">
      <c r="A196" s="13"/>
      <c r="B196" s="233"/>
      <c r="C196" s="234"/>
      <c r="D196" s="235" t="s">
        <v>147</v>
      </c>
      <c r="E196" s="236" t="s">
        <v>19</v>
      </c>
      <c r="F196" s="237" t="s">
        <v>1701</v>
      </c>
      <c r="G196" s="234"/>
      <c r="H196" s="236" t="s">
        <v>19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147</v>
      </c>
      <c r="AU196" s="243" t="s">
        <v>83</v>
      </c>
      <c r="AV196" s="13" t="s">
        <v>81</v>
      </c>
      <c r="AW196" s="13" t="s">
        <v>35</v>
      </c>
      <c r="AX196" s="13" t="s">
        <v>73</v>
      </c>
      <c r="AY196" s="243" t="s">
        <v>137</v>
      </c>
    </row>
    <row r="197" s="14" customFormat="1">
      <c r="A197" s="14"/>
      <c r="B197" s="244"/>
      <c r="C197" s="245"/>
      <c r="D197" s="235" t="s">
        <v>147</v>
      </c>
      <c r="E197" s="246" t="s">
        <v>19</v>
      </c>
      <c r="F197" s="247" t="s">
        <v>1702</v>
      </c>
      <c r="G197" s="245"/>
      <c r="H197" s="248">
        <v>-10.140000000000001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147</v>
      </c>
      <c r="AU197" s="254" t="s">
        <v>83</v>
      </c>
      <c r="AV197" s="14" t="s">
        <v>83</v>
      </c>
      <c r="AW197" s="14" t="s">
        <v>35</v>
      </c>
      <c r="AX197" s="14" t="s">
        <v>73</v>
      </c>
      <c r="AY197" s="254" t="s">
        <v>137</v>
      </c>
    </row>
    <row r="198" s="13" customFormat="1">
      <c r="A198" s="13"/>
      <c r="B198" s="233"/>
      <c r="C198" s="234"/>
      <c r="D198" s="235" t="s">
        <v>147</v>
      </c>
      <c r="E198" s="236" t="s">
        <v>19</v>
      </c>
      <c r="F198" s="237" t="s">
        <v>1703</v>
      </c>
      <c r="G198" s="234"/>
      <c r="H198" s="236" t="s">
        <v>19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147</v>
      </c>
      <c r="AU198" s="243" t="s">
        <v>83</v>
      </c>
      <c r="AV198" s="13" t="s">
        <v>81</v>
      </c>
      <c r="AW198" s="13" t="s">
        <v>35</v>
      </c>
      <c r="AX198" s="13" t="s">
        <v>73</v>
      </c>
      <c r="AY198" s="243" t="s">
        <v>137</v>
      </c>
    </row>
    <row r="199" s="14" customFormat="1">
      <c r="A199" s="14"/>
      <c r="B199" s="244"/>
      <c r="C199" s="245"/>
      <c r="D199" s="235" t="s">
        <v>147</v>
      </c>
      <c r="E199" s="246" t="s">
        <v>19</v>
      </c>
      <c r="F199" s="247" t="s">
        <v>1704</v>
      </c>
      <c r="G199" s="245"/>
      <c r="H199" s="248">
        <v>-0.93000000000000005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147</v>
      </c>
      <c r="AU199" s="254" t="s">
        <v>83</v>
      </c>
      <c r="AV199" s="14" t="s">
        <v>83</v>
      </c>
      <c r="AW199" s="14" t="s">
        <v>35</v>
      </c>
      <c r="AX199" s="14" t="s">
        <v>73</v>
      </c>
      <c r="AY199" s="254" t="s">
        <v>137</v>
      </c>
    </row>
    <row r="200" s="16" customFormat="1">
      <c r="A200" s="16"/>
      <c r="B200" s="276"/>
      <c r="C200" s="277"/>
      <c r="D200" s="235" t="s">
        <v>147</v>
      </c>
      <c r="E200" s="278" t="s">
        <v>19</v>
      </c>
      <c r="F200" s="279" t="s">
        <v>324</v>
      </c>
      <c r="G200" s="277"/>
      <c r="H200" s="280">
        <v>-11.07</v>
      </c>
      <c r="I200" s="281"/>
      <c r="J200" s="277"/>
      <c r="K200" s="277"/>
      <c r="L200" s="282"/>
      <c r="M200" s="283"/>
      <c r="N200" s="284"/>
      <c r="O200" s="284"/>
      <c r="P200" s="284"/>
      <c r="Q200" s="284"/>
      <c r="R200" s="284"/>
      <c r="S200" s="284"/>
      <c r="T200" s="285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6" t="s">
        <v>147</v>
      </c>
      <c r="AU200" s="286" t="s">
        <v>83</v>
      </c>
      <c r="AV200" s="16" t="s">
        <v>138</v>
      </c>
      <c r="AW200" s="16" t="s">
        <v>35</v>
      </c>
      <c r="AX200" s="16" t="s">
        <v>73</v>
      </c>
      <c r="AY200" s="286" t="s">
        <v>137</v>
      </c>
    </row>
    <row r="201" s="13" customFormat="1">
      <c r="A201" s="13"/>
      <c r="B201" s="233"/>
      <c r="C201" s="234"/>
      <c r="D201" s="235" t="s">
        <v>147</v>
      </c>
      <c r="E201" s="236" t="s">
        <v>19</v>
      </c>
      <c r="F201" s="237" t="s">
        <v>1705</v>
      </c>
      <c r="G201" s="234"/>
      <c r="H201" s="236" t="s">
        <v>19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147</v>
      </c>
      <c r="AU201" s="243" t="s">
        <v>83</v>
      </c>
      <c r="AV201" s="13" t="s">
        <v>81</v>
      </c>
      <c r="AW201" s="13" t="s">
        <v>35</v>
      </c>
      <c r="AX201" s="13" t="s">
        <v>73</v>
      </c>
      <c r="AY201" s="243" t="s">
        <v>137</v>
      </c>
    </row>
    <row r="202" s="14" customFormat="1">
      <c r="A202" s="14"/>
      <c r="B202" s="244"/>
      <c r="C202" s="245"/>
      <c r="D202" s="235" t="s">
        <v>147</v>
      </c>
      <c r="E202" s="246" t="s">
        <v>19</v>
      </c>
      <c r="F202" s="247" t="s">
        <v>1706</v>
      </c>
      <c r="G202" s="245"/>
      <c r="H202" s="248">
        <v>4.2999999999999998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147</v>
      </c>
      <c r="AU202" s="254" t="s">
        <v>83</v>
      </c>
      <c r="AV202" s="14" t="s">
        <v>83</v>
      </c>
      <c r="AW202" s="14" t="s">
        <v>35</v>
      </c>
      <c r="AX202" s="14" t="s">
        <v>73</v>
      </c>
      <c r="AY202" s="254" t="s">
        <v>137</v>
      </c>
    </row>
    <row r="203" s="14" customFormat="1">
      <c r="A203" s="14"/>
      <c r="B203" s="244"/>
      <c r="C203" s="245"/>
      <c r="D203" s="235" t="s">
        <v>147</v>
      </c>
      <c r="E203" s="246" t="s">
        <v>19</v>
      </c>
      <c r="F203" s="247" t="s">
        <v>1707</v>
      </c>
      <c r="G203" s="245"/>
      <c r="H203" s="248">
        <v>1.1699999999999999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147</v>
      </c>
      <c r="AU203" s="254" t="s">
        <v>83</v>
      </c>
      <c r="AV203" s="14" t="s">
        <v>83</v>
      </c>
      <c r="AW203" s="14" t="s">
        <v>35</v>
      </c>
      <c r="AX203" s="14" t="s">
        <v>73</v>
      </c>
      <c r="AY203" s="254" t="s">
        <v>137</v>
      </c>
    </row>
    <row r="204" s="14" customFormat="1">
      <c r="A204" s="14"/>
      <c r="B204" s="244"/>
      <c r="C204" s="245"/>
      <c r="D204" s="235" t="s">
        <v>147</v>
      </c>
      <c r="E204" s="246" t="s">
        <v>19</v>
      </c>
      <c r="F204" s="247" t="s">
        <v>1708</v>
      </c>
      <c r="G204" s="245"/>
      <c r="H204" s="248">
        <v>1.2170000000000001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147</v>
      </c>
      <c r="AU204" s="254" t="s">
        <v>83</v>
      </c>
      <c r="AV204" s="14" t="s">
        <v>83</v>
      </c>
      <c r="AW204" s="14" t="s">
        <v>35</v>
      </c>
      <c r="AX204" s="14" t="s">
        <v>73</v>
      </c>
      <c r="AY204" s="254" t="s">
        <v>137</v>
      </c>
    </row>
    <row r="205" s="14" customFormat="1">
      <c r="A205" s="14"/>
      <c r="B205" s="244"/>
      <c r="C205" s="245"/>
      <c r="D205" s="235" t="s">
        <v>147</v>
      </c>
      <c r="E205" s="246" t="s">
        <v>19</v>
      </c>
      <c r="F205" s="247" t="s">
        <v>1709</v>
      </c>
      <c r="G205" s="245"/>
      <c r="H205" s="248">
        <v>0.44700000000000001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147</v>
      </c>
      <c r="AU205" s="254" t="s">
        <v>83</v>
      </c>
      <c r="AV205" s="14" t="s">
        <v>83</v>
      </c>
      <c r="AW205" s="14" t="s">
        <v>35</v>
      </c>
      <c r="AX205" s="14" t="s">
        <v>73</v>
      </c>
      <c r="AY205" s="254" t="s">
        <v>137</v>
      </c>
    </row>
    <row r="206" s="16" customFormat="1">
      <c r="A206" s="16"/>
      <c r="B206" s="276"/>
      <c r="C206" s="277"/>
      <c r="D206" s="235" t="s">
        <v>147</v>
      </c>
      <c r="E206" s="278" t="s">
        <v>19</v>
      </c>
      <c r="F206" s="279" t="s">
        <v>324</v>
      </c>
      <c r="G206" s="277"/>
      <c r="H206" s="280">
        <v>7.1339999999999995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86" t="s">
        <v>147</v>
      </c>
      <c r="AU206" s="286" t="s">
        <v>83</v>
      </c>
      <c r="AV206" s="16" t="s">
        <v>138</v>
      </c>
      <c r="AW206" s="16" t="s">
        <v>35</v>
      </c>
      <c r="AX206" s="16" t="s">
        <v>73</v>
      </c>
      <c r="AY206" s="286" t="s">
        <v>137</v>
      </c>
    </row>
    <row r="207" s="15" customFormat="1">
      <c r="A207" s="15"/>
      <c r="B207" s="265"/>
      <c r="C207" s="266"/>
      <c r="D207" s="235" t="s">
        <v>147</v>
      </c>
      <c r="E207" s="267" t="s">
        <v>19</v>
      </c>
      <c r="F207" s="268" t="s">
        <v>201</v>
      </c>
      <c r="G207" s="266"/>
      <c r="H207" s="269">
        <v>23.824000000000002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147</v>
      </c>
      <c r="AU207" s="275" t="s">
        <v>83</v>
      </c>
      <c r="AV207" s="15" t="s">
        <v>145</v>
      </c>
      <c r="AW207" s="15" t="s">
        <v>35</v>
      </c>
      <c r="AX207" s="15" t="s">
        <v>81</v>
      </c>
      <c r="AY207" s="275" t="s">
        <v>137</v>
      </c>
    </row>
    <row r="208" s="2" customFormat="1" ht="16.5" customHeight="1">
      <c r="A208" s="40"/>
      <c r="B208" s="41"/>
      <c r="C208" s="255" t="s">
        <v>209</v>
      </c>
      <c r="D208" s="255" t="s">
        <v>157</v>
      </c>
      <c r="E208" s="256" t="s">
        <v>1710</v>
      </c>
      <c r="F208" s="257" t="s">
        <v>1711</v>
      </c>
      <c r="G208" s="258" t="s">
        <v>170</v>
      </c>
      <c r="H208" s="259">
        <v>45.265999999999998</v>
      </c>
      <c r="I208" s="260"/>
      <c r="J208" s="261">
        <f>ROUND(I208*H208,2)</f>
        <v>0</v>
      </c>
      <c r="K208" s="257" t="s">
        <v>144</v>
      </c>
      <c r="L208" s="262"/>
      <c r="M208" s="263" t="s">
        <v>19</v>
      </c>
      <c r="N208" s="264" t="s">
        <v>44</v>
      </c>
      <c r="O208" s="86"/>
      <c r="P208" s="229">
        <f>O208*H208</f>
        <v>0</v>
      </c>
      <c r="Q208" s="229">
        <v>1</v>
      </c>
      <c r="R208" s="229">
        <f>Q208*H208</f>
        <v>45.265999999999998</v>
      </c>
      <c r="S208" s="229">
        <v>0</v>
      </c>
      <c r="T208" s="23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1" t="s">
        <v>160</v>
      </c>
      <c r="AT208" s="231" t="s">
        <v>157</v>
      </c>
      <c r="AU208" s="231" t="s">
        <v>83</v>
      </c>
      <c r="AY208" s="19" t="s">
        <v>137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9" t="s">
        <v>81</v>
      </c>
      <c r="BK208" s="232">
        <f>ROUND(I208*H208,2)</f>
        <v>0</v>
      </c>
      <c r="BL208" s="19" t="s">
        <v>145</v>
      </c>
      <c r="BM208" s="231" t="s">
        <v>1712</v>
      </c>
    </row>
    <row r="209" s="14" customFormat="1">
      <c r="A209" s="14"/>
      <c r="B209" s="244"/>
      <c r="C209" s="245"/>
      <c r="D209" s="235" t="s">
        <v>147</v>
      </c>
      <c r="E209" s="246" t="s">
        <v>19</v>
      </c>
      <c r="F209" s="247" t="s">
        <v>1713</v>
      </c>
      <c r="G209" s="245"/>
      <c r="H209" s="248">
        <v>45.265999999999998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147</v>
      </c>
      <c r="AU209" s="254" t="s">
        <v>83</v>
      </c>
      <c r="AV209" s="14" t="s">
        <v>83</v>
      </c>
      <c r="AW209" s="14" t="s">
        <v>35</v>
      </c>
      <c r="AX209" s="14" t="s">
        <v>81</v>
      </c>
      <c r="AY209" s="254" t="s">
        <v>137</v>
      </c>
    </row>
    <row r="210" s="2" customFormat="1" ht="33" customHeight="1">
      <c r="A210" s="40"/>
      <c r="B210" s="41"/>
      <c r="C210" s="220" t="s">
        <v>218</v>
      </c>
      <c r="D210" s="220" t="s">
        <v>140</v>
      </c>
      <c r="E210" s="221" t="s">
        <v>1714</v>
      </c>
      <c r="F210" s="222" t="s">
        <v>1715</v>
      </c>
      <c r="G210" s="223" t="s">
        <v>143</v>
      </c>
      <c r="H210" s="224">
        <v>59.472000000000001</v>
      </c>
      <c r="I210" s="225"/>
      <c r="J210" s="226">
        <f>ROUND(I210*H210,2)</f>
        <v>0</v>
      </c>
      <c r="K210" s="222" t="s">
        <v>144</v>
      </c>
      <c r="L210" s="46"/>
      <c r="M210" s="227" t="s">
        <v>19</v>
      </c>
      <c r="N210" s="228" t="s">
        <v>44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145</v>
      </c>
      <c r="AT210" s="231" t="s">
        <v>140</v>
      </c>
      <c r="AU210" s="231" t="s">
        <v>83</v>
      </c>
      <c r="AY210" s="19" t="s">
        <v>137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81</v>
      </c>
      <c r="BK210" s="232">
        <f>ROUND(I210*H210,2)</f>
        <v>0</v>
      </c>
      <c r="BL210" s="19" t="s">
        <v>145</v>
      </c>
      <c r="BM210" s="231" t="s">
        <v>1716</v>
      </c>
    </row>
    <row r="211" s="14" customFormat="1">
      <c r="A211" s="14"/>
      <c r="B211" s="244"/>
      <c r="C211" s="245"/>
      <c r="D211" s="235" t="s">
        <v>147</v>
      </c>
      <c r="E211" s="246" t="s">
        <v>19</v>
      </c>
      <c r="F211" s="247" t="s">
        <v>1717</v>
      </c>
      <c r="G211" s="245"/>
      <c r="H211" s="248">
        <v>5.1680000000000001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147</v>
      </c>
      <c r="AU211" s="254" t="s">
        <v>83</v>
      </c>
      <c r="AV211" s="14" t="s">
        <v>83</v>
      </c>
      <c r="AW211" s="14" t="s">
        <v>35</v>
      </c>
      <c r="AX211" s="14" t="s">
        <v>73</v>
      </c>
      <c r="AY211" s="254" t="s">
        <v>137</v>
      </c>
    </row>
    <row r="212" s="14" customFormat="1">
      <c r="A212" s="14"/>
      <c r="B212" s="244"/>
      <c r="C212" s="245"/>
      <c r="D212" s="235" t="s">
        <v>147</v>
      </c>
      <c r="E212" s="246" t="s">
        <v>19</v>
      </c>
      <c r="F212" s="247" t="s">
        <v>1718</v>
      </c>
      <c r="G212" s="245"/>
      <c r="H212" s="248">
        <v>16.166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147</v>
      </c>
      <c r="AU212" s="254" t="s">
        <v>83</v>
      </c>
      <c r="AV212" s="14" t="s">
        <v>83</v>
      </c>
      <c r="AW212" s="14" t="s">
        <v>35</v>
      </c>
      <c r="AX212" s="14" t="s">
        <v>73</v>
      </c>
      <c r="AY212" s="254" t="s">
        <v>137</v>
      </c>
    </row>
    <row r="213" s="14" customFormat="1">
      <c r="A213" s="14"/>
      <c r="B213" s="244"/>
      <c r="C213" s="245"/>
      <c r="D213" s="235" t="s">
        <v>147</v>
      </c>
      <c r="E213" s="246" t="s">
        <v>19</v>
      </c>
      <c r="F213" s="247" t="s">
        <v>1719</v>
      </c>
      <c r="G213" s="245"/>
      <c r="H213" s="248">
        <v>36.777000000000001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147</v>
      </c>
      <c r="AU213" s="254" t="s">
        <v>83</v>
      </c>
      <c r="AV213" s="14" t="s">
        <v>83</v>
      </c>
      <c r="AW213" s="14" t="s">
        <v>35</v>
      </c>
      <c r="AX213" s="14" t="s">
        <v>73</v>
      </c>
      <c r="AY213" s="254" t="s">
        <v>137</v>
      </c>
    </row>
    <row r="214" s="14" customFormat="1">
      <c r="A214" s="14"/>
      <c r="B214" s="244"/>
      <c r="C214" s="245"/>
      <c r="D214" s="235" t="s">
        <v>147</v>
      </c>
      <c r="E214" s="246" t="s">
        <v>19</v>
      </c>
      <c r="F214" s="247" t="s">
        <v>1720</v>
      </c>
      <c r="G214" s="245"/>
      <c r="H214" s="248">
        <v>-5.2949999999999999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147</v>
      </c>
      <c r="AU214" s="254" t="s">
        <v>83</v>
      </c>
      <c r="AV214" s="14" t="s">
        <v>83</v>
      </c>
      <c r="AW214" s="14" t="s">
        <v>35</v>
      </c>
      <c r="AX214" s="14" t="s">
        <v>73</v>
      </c>
      <c r="AY214" s="254" t="s">
        <v>137</v>
      </c>
    </row>
    <row r="215" s="14" customFormat="1">
      <c r="A215" s="14"/>
      <c r="B215" s="244"/>
      <c r="C215" s="245"/>
      <c r="D215" s="235" t="s">
        <v>147</v>
      </c>
      <c r="E215" s="246" t="s">
        <v>19</v>
      </c>
      <c r="F215" s="247" t="s">
        <v>1721</v>
      </c>
      <c r="G215" s="245"/>
      <c r="H215" s="248">
        <v>4.8680000000000003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147</v>
      </c>
      <c r="AU215" s="254" t="s">
        <v>83</v>
      </c>
      <c r="AV215" s="14" t="s">
        <v>83</v>
      </c>
      <c r="AW215" s="14" t="s">
        <v>35</v>
      </c>
      <c r="AX215" s="14" t="s">
        <v>73</v>
      </c>
      <c r="AY215" s="254" t="s">
        <v>137</v>
      </c>
    </row>
    <row r="216" s="14" customFormat="1">
      <c r="A216" s="14"/>
      <c r="B216" s="244"/>
      <c r="C216" s="245"/>
      <c r="D216" s="235" t="s">
        <v>147</v>
      </c>
      <c r="E216" s="246" t="s">
        <v>19</v>
      </c>
      <c r="F216" s="247" t="s">
        <v>1722</v>
      </c>
      <c r="G216" s="245"/>
      <c r="H216" s="248">
        <v>1.788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147</v>
      </c>
      <c r="AU216" s="254" t="s">
        <v>83</v>
      </c>
      <c r="AV216" s="14" t="s">
        <v>83</v>
      </c>
      <c r="AW216" s="14" t="s">
        <v>35</v>
      </c>
      <c r="AX216" s="14" t="s">
        <v>73</v>
      </c>
      <c r="AY216" s="254" t="s">
        <v>137</v>
      </c>
    </row>
    <row r="217" s="15" customFormat="1">
      <c r="A217" s="15"/>
      <c r="B217" s="265"/>
      <c r="C217" s="266"/>
      <c r="D217" s="235" t="s">
        <v>147</v>
      </c>
      <c r="E217" s="267" t="s">
        <v>19</v>
      </c>
      <c r="F217" s="268" t="s">
        <v>201</v>
      </c>
      <c r="G217" s="266"/>
      <c r="H217" s="269">
        <v>59.472000000000001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5" t="s">
        <v>147</v>
      </c>
      <c r="AU217" s="275" t="s">
        <v>83</v>
      </c>
      <c r="AV217" s="15" t="s">
        <v>145</v>
      </c>
      <c r="AW217" s="15" t="s">
        <v>35</v>
      </c>
      <c r="AX217" s="15" t="s">
        <v>81</v>
      </c>
      <c r="AY217" s="275" t="s">
        <v>137</v>
      </c>
    </row>
    <row r="218" s="2" customFormat="1" ht="16.5" customHeight="1">
      <c r="A218" s="40"/>
      <c r="B218" s="41"/>
      <c r="C218" s="255" t="s">
        <v>224</v>
      </c>
      <c r="D218" s="255" t="s">
        <v>157</v>
      </c>
      <c r="E218" s="256" t="s">
        <v>1723</v>
      </c>
      <c r="F218" s="257" t="s">
        <v>1724</v>
      </c>
      <c r="G218" s="258" t="s">
        <v>170</v>
      </c>
      <c r="H218" s="259">
        <v>10.551</v>
      </c>
      <c r="I218" s="260"/>
      <c r="J218" s="261">
        <f>ROUND(I218*H218,2)</f>
        <v>0</v>
      </c>
      <c r="K218" s="257" t="s">
        <v>144</v>
      </c>
      <c r="L218" s="262"/>
      <c r="M218" s="263" t="s">
        <v>19</v>
      </c>
      <c r="N218" s="264" t="s">
        <v>44</v>
      </c>
      <c r="O218" s="86"/>
      <c r="P218" s="229">
        <f>O218*H218</f>
        <v>0</v>
      </c>
      <c r="Q218" s="229">
        <v>1</v>
      </c>
      <c r="R218" s="229">
        <f>Q218*H218</f>
        <v>10.551</v>
      </c>
      <c r="S218" s="229">
        <v>0</v>
      </c>
      <c r="T218" s="23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160</v>
      </c>
      <c r="AT218" s="231" t="s">
        <v>157</v>
      </c>
      <c r="AU218" s="231" t="s">
        <v>83</v>
      </c>
      <c r="AY218" s="19" t="s">
        <v>137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81</v>
      </c>
      <c r="BK218" s="232">
        <f>ROUND(I218*H218,2)</f>
        <v>0</v>
      </c>
      <c r="BL218" s="19" t="s">
        <v>145</v>
      </c>
      <c r="BM218" s="231" t="s">
        <v>1725</v>
      </c>
    </row>
    <row r="219" s="14" customFormat="1">
      <c r="A219" s="14"/>
      <c r="B219" s="244"/>
      <c r="C219" s="245"/>
      <c r="D219" s="235" t="s">
        <v>147</v>
      </c>
      <c r="E219" s="246" t="s">
        <v>19</v>
      </c>
      <c r="F219" s="247" t="s">
        <v>1726</v>
      </c>
      <c r="G219" s="245"/>
      <c r="H219" s="248">
        <v>8.8729999999999993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147</v>
      </c>
      <c r="AU219" s="254" t="s">
        <v>83</v>
      </c>
      <c r="AV219" s="14" t="s">
        <v>83</v>
      </c>
      <c r="AW219" s="14" t="s">
        <v>35</v>
      </c>
      <c r="AX219" s="14" t="s">
        <v>73</v>
      </c>
      <c r="AY219" s="254" t="s">
        <v>137</v>
      </c>
    </row>
    <row r="220" s="14" customFormat="1">
      <c r="A220" s="14"/>
      <c r="B220" s="244"/>
      <c r="C220" s="245"/>
      <c r="D220" s="235" t="s">
        <v>147</v>
      </c>
      <c r="E220" s="246" t="s">
        <v>19</v>
      </c>
      <c r="F220" s="247" t="s">
        <v>1727</v>
      </c>
      <c r="G220" s="245"/>
      <c r="H220" s="248">
        <v>1.2270000000000001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147</v>
      </c>
      <c r="AU220" s="254" t="s">
        <v>83</v>
      </c>
      <c r="AV220" s="14" t="s">
        <v>83</v>
      </c>
      <c r="AW220" s="14" t="s">
        <v>35</v>
      </c>
      <c r="AX220" s="14" t="s">
        <v>73</v>
      </c>
      <c r="AY220" s="254" t="s">
        <v>137</v>
      </c>
    </row>
    <row r="221" s="14" customFormat="1">
      <c r="A221" s="14"/>
      <c r="B221" s="244"/>
      <c r="C221" s="245"/>
      <c r="D221" s="235" t="s">
        <v>147</v>
      </c>
      <c r="E221" s="246" t="s">
        <v>19</v>
      </c>
      <c r="F221" s="247" t="s">
        <v>1728</v>
      </c>
      <c r="G221" s="245"/>
      <c r="H221" s="248">
        <v>0.45100000000000001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147</v>
      </c>
      <c r="AU221" s="254" t="s">
        <v>83</v>
      </c>
      <c r="AV221" s="14" t="s">
        <v>83</v>
      </c>
      <c r="AW221" s="14" t="s">
        <v>35</v>
      </c>
      <c r="AX221" s="14" t="s">
        <v>73</v>
      </c>
      <c r="AY221" s="254" t="s">
        <v>137</v>
      </c>
    </row>
    <row r="222" s="15" customFormat="1">
      <c r="A222" s="15"/>
      <c r="B222" s="265"/>
      <c r="C222" s="266"/>
      <c r="D222" s="235" t="s">
        <v>147</v>
      </c>
      <c r="E222" s="267" t="s">
        <v>19</v>
      </c>
      <c r="F222" s="268" t="s">
        <v>201</v>
      </c>
      <c r="G222" s="266"/>
      <c r="H222" s="269">
        <v>10.551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5" t="s">
        <v>147</v>
      </c>
      <c r="AU222" s="275" t="s">
        <v>83</v>
      </c>
      <c r="AV222" s="15" t="s">
        <v>145</v>
      </c>
      <c r="AW222" s="15" t="s">
        <v>35</v>
      </c>
      <c r="AX222" s="15" t="s">
        <v>81</v>
      </c>
      <c r="AY222" s="275" t="s">
        <v>137</v>
      </c>
    </row>
    <row r="223" s="2" customFormat="1" ht="33" customHeight="1">
      <c r="A223" s="40"/>
      <c r="B223" s="41"/>
      <c r="C223" s="220" t="s">
        <v>230</v>
      </c>
      <c r="D223" s="220" t="s">
        <v>140</v>
      </c>
      <c r="E223" s="221" t="s">
        <v>1729</v>
      </c>
      <c r="F223" s="222" t="s">
        <v>1730</v>
      </c>
      <c r="G223" s="223" t="s">
        <v>143</v>
      </c>
      <c r="H223" s="224">
        <v>59.472000000000001</v>
      </c>
      <c r="I223" s="225"/>
      <c r="J223" s="226">
        <f>ROUND(I223*H223,2)</f>
        <v>0</v>
      </c>
      <c r="K223" s="222" t="s">
        <v>144</v>
      </c>
      <c r="L223" s="46"/>
      <c r="M223" s="227" t="s">
        <v>19</v>
      </c>
      <c r="N223" s="228" t="s">
        <v>44</v>
      </c>
      <c r="O223" s="86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1" t="s">
        <v>145</v>
      </c>
      <c r="AT223" s="231" t="s">
        <v>140</v>
      </c>
      <c r="AU223" s="231" t="s">
        <v>83</v>
      </c>
      <c r="AY223" s="19" t="s">
        <v>137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9" t="s">
        <v>81</v>
      </c>
      <c r="BK223" s="232">
        <f>ROUND(I223*H223,2)</f>
        <v>0</v>
      </c>
      <c r="BL223" s="19" t="s">
        <v>145</v>
      </c>
      <c r="BM223" s="231" t="s">
        <v>1731</v>
      </c>
    </row>
    <row r="224" s="14" customFormat="1">
      <c r="A224" s="14"/>
      <c r="B224" s="244"/>
      <c r="C224" s="245"/>
      <c r="D224" s="235" t="s">
        <v>147</v>
      </c>
      <c r="E224" s="246" t="s">
        <v>19</v>
      </c>
      <c r="F224" s="247" t="s">
        <v>1717</v>
      </c>
      <c r="G224" s="245"/>
      <c r="H224" s="248">
        <v>5.1680000000000001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147</v>
      </c>
      <c r="AU224" s="254" t="s">
        <v>83</v>
      </c>
      <c r="AV224" s="14" t="s">
        <v>83</v>
      </c>
      <c r="AW224" s="14" t="s">
        <v>35</v>
      </c>
      <c r="AX224" s="14" t="s">
        <v>73</v>
      </c>
      <c r="AY224" s="254" t="s">
        <v>137</v>
      </c>
    </row>
    <row r="225" s="14" customFormat="1">
      <c r="A225" s="14"/>
      <c r="B225" s="244"/>
      <c r="C225" s="245"/>
      <c r="D225" s="235" t="s">
        <v>147</v>
      </c>
      <c r="E225" s="246" t="s">
        <v>19</v>
      </c>
      <c r="F225" s="247" t="s">
        <v>1718</v>
      </c>
      <c r="G225" s="245"/>
      <c r="H225" s="248">
        <v>16.166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147</v>
      </c>
      <c r="AU225" s="254" t="s">
        <v>83</v>
      </c>
      <c r="AV225" s="14" t="s">
        <v>83</v>
      </c>
      <c r="AW225" s="14" t="s">
        <v>35</v>
      </c>
      <c r="AX225" s="14" t="s">
        <v>73</v>
      </c>
      <c r="AY225" s="254" t="s">
        <v>137</v>
      </c>
    </row>
    <row r="226" s="14" customFormat="1">
      <c r="A226" s="14"/>
      <c r="B226" s="244"/>
      <c r="C226" s="245"/>
      <c r="D226" s="235" t="s">
        <v>147</v>
      </c>
      <c r="E226" s="246" t="s">
        <v>19</v>
      </c>
      <c r="F226" s="247" t="s">
        <v>1719</v>
      </c>
      <c r="G226" s="245"/>
      <c r="H226" s="248">
        <v>36.777000000000001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147</v>
      </c>
      <c r="AU226" s="254" t="s">
        <v>83</v>
      </c>
      <c r="AV226" s="14" t="s">
        <v>83</v>
      </c>
      <c r="AW226" s="14" t="s">
        <v>35</v>
      </c>
      <c r="AX226" s="14" t="s">
        <v>73</v>
      </c>
      <c r="AY226" s="254" t="s">
        <v>137</v>
      </c>
    </row>
    <row r="227" s="14" customFormat="1">
      <c r="A227" s="14"/>
      <c r="B227" s="244"/>
      <c r="C227" s="245"/>
      <c r="D227" s="235" t="s">
        <v>147</v>
      </c>
      <c r="E227" s="246" t="s">
        <v>19</v>
      </c>
      <c r="F227" s="247" t="s">
        <v>1720</v>
      </c>
      <c r="G227" s="245"/>
      <c r="H227" s="248">
        <v>-5.2949999999999999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147</v>
      </c>
      <c r="AU227" s="254" t="s">
        <v>83</v>
      </c>
      <c r="AV227" s="14" t="s">
        <v>83</v>
      </c>
      <c r="AW227" s="14" t="s">
        <v>35</v>
      </c>
      <c r="AX227" s="14" t="s">
        <v>73</v>
      </c>
      <c r="AY227" s="254" t="s">
        <v>137</v>
      </c>
    </row>
    <row r="228" s="14" customFormat="1">
      <c r="A228" s="14"/>
      <c r="B228" s="244"/>
      <c r="C228" s="245"/>
      <c r="D228" s="235" t="s">
        <v>147</v>
      </c>
      <c r="E228" s="246" t="s">
        <v>19</v>
      </c>
      <c r="F228" s="247" t="s">
        <v>1721</v>
      </c>
      <c r="G228" s="245"/>
      <c r="H228" s="248">
        <v>4.8680000000000003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147</v>
      </c>
      <c r="AU228" s="254" t="s">
        <v>83</v>
      </c>
      <c r="AV228" s="14" t="s">
        <v>83</v>
      </c>
      <c r="AW228" s="14" t="s">
        <v>35</v>
      </c>
      <c r="AX228" s="14" t="s">
        <v>73</v>
      </c>
      <c r="AY228" s="254" t="s">
        <v>137</v>
      </c>
    </row>
    <row r="229" s="14" customFormat="1">
      <c r="A229" s="14"/>
      <c r="B229" s="244"/>
      <c r="C229" s="245"/>
      <c r="D229" s="235" t="s">
        <v>147</v>
      </c>
      <c r="E229" s="246" t="s">
        <v>19</v>
      </c>
      <c r="F229" s="247" t="s">
        <v>1722</v>
      </c>
      <c r="G229" s="245"/>
      <c r="H229" s="248">
        <v>1.788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147</v>
      </c>
      <c r="AU229" s="254" t="s">
        <v>83</v>
      </c>
      <c r="AV229" s="14" t="s">
        <v>83</v>
      </c>
      <c r="AW229" s="14" t="s">
        <v>35</v>
      </c>
      <c r="AX229" s="14" t="s">
        <v>73</v>
      </c>
      <c r="AY229" s="254" t="s">
        <v>137</v>
      </c>
    </row>
    <row r="230" s="15" customFormat="1">
      <c r="A230" s="15"/>
      <c r="B230" s="265"/>
      <c r="C230" s="266"/>
      <c r="D230" s="235" t="s">
        <v>147</v>
      </c>
      <c r="E230" s="267" t="s">
        <v>19</v>
      </c>
      <c r="F230" s="268" t="s">
        <v>201</v>
      </c>
      <c r="G230" s="266"/>
      <c r="H230" s="269">
        <v>59.472000000000001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147</v>
      </c>
      <c r="AU230" s="275" t="s">
        <v>83</v>
      </c>
      <c r="AV230" s="15" t="s">
        <v>145</v>
      </c>
      <c r="AW230" s="15" t="s">
        <v>35</v>
      </c>
      <c r="AX230" s="15" t="s">
        <v>81</v>
      </c>
      <c r="AY230" s="275" t="s">
        <v>137</v>
      </c>
    </row>
    <row r="231" s="2" customFormat="1" ht="16.5" customHeight="1">
      <c r="A231" s="40"/>
      <c r="B231" s="41"/>
      <c r="C231" s="255" t="s">
        <v>8</v>
      </c>
      <c r="D231" s="255" t="s">
        <v>157</v>
      </c>
      <c r="E231" s="256" t="s">
        <v>1732</v>
      </c>
      <c r="F231" s="257" t="s">
        <v>1733</v>
      </c>
      <c r="G231" s="258" t="s">
        <v>1457</v>
      </c>
      <c r="H231" s="259">
        <v>20.815000000000001</v>
      </c>
      <c r="I231" s="260"/>
      <c r="J231" s="261">
        <f>ROUND(I231*H231,2)</f>
        <v>0</v>
      </c>
      <c r="K231" s="257" t="s">
        <v>144</v>
      </c>
      <c r="L231" s="262"/>
      <c r="M231" s="263" t="s">
        <v>19</v>
      </c>
      <c r="N231" s="264" t="s">
        <v>44</v>
      </c>
      <c r="O231" s="86"/>
      <c r="P231" s="229">
        <f>O231*H231</f>
        <v>0</v>
      </c>
      <c r="Q231" s="229">
        <v>0.001</v>
      </c>
      <c r="R231" s="229">
        <f>Q231*H231</f>
        <v>0.020815</v>
      </c>
      <c r="S231" s="229">
        <v>0</v>
      </c>
      <c r="T231" s="23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1" t="s">
        <v>160</v>
      </c>
      <c r="AT231" s="231" t="s">
        <v>157</v>
      </c>
      <c r="AU231" s="231" t="s">
        <v>83</v>
      </c>
      <c r="AY231" s="19" t="s">
        <v>137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9" t="s">
        <v>81</v>
      </c>
      <c r="BK231" s="232">
        <f>ROUND(I231*H231,2)</f>
        <v>0</v>
      </c>
      <c r="BL231" s="19" t="s">
        <v>145</v>
      </c>
      <c r="BM231" s="231" t="s">
        <v>1734</v>
      </c>
    </row>
    <row r="232" s="14" customFormat="1">
      <c r="A232" s="14"/>
      <c r="B232" s="244"/>
      <c r="C232" s="245"/>
      <c r="D232" s="235" t="s">
        <v>147</v>
      </c>
      <c r="E232" s="246" t="s">
        <v>19</v>
      </c>
      <c r="F232" s="247" t="s">
        <v>1735</v>
      </c>
      <c r="G232" s="245"/>
      <c r="H232" s="248">
        <v>20.815000000000001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147</v>
      </c>
      <c r="AU232" s="254" t="s">
        <v>83</v>
      </c>
      <c r="AV232" s="14" t="s">
        <v>83</v>
      </c>
      <c r="AW232" s="14" t="s">
        <v>35</v>
      </c>
      <c r="AX232" s="14" t="s">
        <v>81</v>
      </c>
      <c r="AY232" s="254" t="s">
        <v>137</v>
      </c>
    </row>
    <row r="233" s="2" customFormat="1" ht="21.75" customHeight="1">
      <c r="A233" s="40"/>
      <c r="B233" s="41"/>
      <c r="C233" s="220" t="s">
        <v>239</v>
      </c>
      <c r="D233" s="220" t="s">
        <v>140</v>
      </c>
      <c r="E233" s="221" t="s">
        <v>1736</v>
      </c>
      <c r="F233" s="222" t="s">
        <v>1737</v>
      </c>
      <c r="G233" s="223" t="s">
        <v>143</v>
      </c>
      <c r="H233" s="224">
        <v>59.472000000000001</v>
      </c>
      <c r="I233" s="225"/>
      <c r="J233" s="226">
        <f>ROUND(I233*H233,2)</f>
        <v>0</v>
      </c>
      <c r="K233" s="222" t="s">
        <v>144</v>
      </c>
      <c r="L233" s="46"/>
      <c r="M233" s="227" t="s">
        <v>19</v>
      </c>
      <c r="N233" s="228" t="s">
        <v>44</v>
      </c>
      <c r="O233" s="86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1" t="s">
        <v>145</v>
      </c>
      <c r="AT233" s="231" t="s">
        <v>140</v>
      </c>
      <c r="AU233" s="231" t="s">
        <v>83</v>
      </c>
      <c r="AY233" s="19" t="s">
        <v>137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9" t="s">
        <v>81</v>
      </c>
      <c r="BK233" s="232">
        <f>ROUND(I233*H233,2)</f>
        <v>0</v>
      </c>
      <c r="BL233" s="19" t="s">
        <v>145</v>
      </c>
      <c r="BM233" s="231" t="s">
        <v>1738</v>
      </c>
    </row>
    <row r="234" s="14" customFormat="1">
      <c r="A234" s="14"/>
      <c r="B234" s="244"/>
      <c r="C234" s="245"/>
      <c r="D234" s="235" t="s">
        <v>147</v>
      </c>
      <c r="E234" s="246" t="s">
        <v>19</v>
      </c>
      <c r="F234" s="247" t="s">
        <v>1717</v>
      </c>
      <c r="G234" s="245"/>
      <c r="H234" s="248">
        <v>5.1680000000000001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147</v>
      </c>
      <c r="AU234" s="254" t="s">
        <v>83</v>
      </c>
      <c r="AV234" s="14" t="s">
        <v>83</v>
      </c>
      <c r="AW234" s="14" t="s">
        <v>35</v>
      </c>
      <c r="AX234" s="14" t="s">
        <v>73</v>
      </c>
      <c r="AY234" s="254" t="s">
        <v>137</v>
      </c>
    </row>
    <row r="235" s="14" customFormat="1">
      <c r="A235" s="14"/>
      <c r="B235" s="244"/>
      <c r="C235" s="245"/>
      <c r="D235" s="235" t="s">
        <v>147</v>
      </c>
      <c r="E235" s="246" t="s">
        <v>19</v>
      </c>
      <c r="F235" s="247" t="s">
        <v>1718</v>
      </c>
      <c r="G235" s="245"/>
      <c r="H235" s="248">
        <v>16.166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147</v>
      </c>
      <c r="AU235" s="254" t="s">
        <v>83</v>
      </c>
      <c r="AV235" s="14" t="s">
        <v>83</v>
      </c>
      <c r="AW235" s="14" t="s">
        <v>35</v>
      </c>
      <c r="AX235" s="14" t="s">
        <v>73</v>
      </c>
      <c r="AY235" s="254" t="s">
        <v>137</v>
      </c>
    </row>
    <row r="236" s="14" customFormat="1">
      <c r="A236" s="14"/>
      <c r="B236" s="244"/>
      <c r="C236" s="245"/>
      <c r="D236" s="235" t="s">
        <v>147</v>
      </c>
      <c r="E236" s="246" t="s">
        <v>19</v>
      </c>
      <c r="F236" s="247" t="s">
        <v>1719</v>
      </c>
      <c r="G236" s="245"/>
      <c r="H236" s="248">
        <v>36.777000000000001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147</v>
      </c>
      <c r="AU236" s="254" t="s">
        <v>83</v>
      </c>
      <c r="AV236" s="14" t="s">
        <v>83</v>
      </c>
      <c r="AW236" s="14" t="s">
        <v>35</v>
      </c>
      <c r="AX236" s="14" t="s">
        <v>73</v>
      </c>
      <c r="AY236" s="254" t="s">
        <v>137</v>
      </c>
    </row>
    <row r="237" s="14" customFormat="1">
      <c r="A237" s="14"/>
      <c r="B237" s="244"/>
      <c r="C237" s="245"/>
      <c r="D237" s="235" t="s">
        <v>147</v>
      </c>
      <c r="E237" s="246" t="s">
        <v>19</v>
      </c>
      <c r="F237" s="247" t="s">
        <v>1720</v>
      </c>
      <c r="G237" s="245"/>
      <c r="H237" s="248">
        <v>-5.2949999999999999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147</v>
      </c>
      <c r="AU237" s="254" t="s">
        <v>83</v>
      </c>
      <c r="AV237" s="14" t="s">
        <v>83</v>
      </c>
      <c r="AW237" s="14" t="s">
        <v>35</v>
      </c>
      <c r="AX237" s="14" t="s">
        <v>73</v>
      </c>
      <c r="AY237" s="254" t="s">
        <v>137</v>
      </c>
    </row>
    <row r="238" s="14" customFormat="1">
      <c r="A238" s="14"/>
      <c r="B238" s="244"/>
      <c r="C238" s="245"/>
      <c r="D238" s="235" t="s">
        <v>147</v>
      </c>
      <c r="E238" s="246" t="s">
        <v>19</v>
      </c>
      <c r="F238" s="247" t="s">
        <v>1721</v>
      </c>
      <c r="G238" s="245"/>
      <c r="H238" s="248">
        <v>4.8680000000000003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147</v>
      </c>
      <c r="AU238" s="254" t="s">
        <v>83</v>
      </c>
      <c r="AV238" s="14" t="s">
        <v>83</v>
      </c>
      <c r="AW238" s="14" t="s">
        <v>35</v>
      </c>
      <c r="AX238" s="14" t="s">
        <v>73</v>
      </c>
      <c r="AY238" s="254" t="s">
        <v>137</v>
      </c>
    </row>
    <row r="239" s="14" customFormat="1">
      <c r="A239" s="14"/>
      <c r="B239" s="244"/>
      <c r="C239" s="245"/>
      <c r="D239" s="235" t="s">
        <v>147</v>
      </c>
      <c r="E239" s="246" t="s">
        <v>19</v>
      </c>
      <c r="F239" s="247" t="s">
        <v>1722</v>
      </c>
      <c r="G239" s="245"/>
      <c r="H239" s="248">
        <v>1.788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147</v>
      </c>
      <c r="AU239" s="254" t="s">
        <v>83</v>
      </c>
      <c r="AV239" s="14" t="s">
        <v>83</v>
      </c>
      <c r="AW239" s="14" t="s">
        <v>35</v>
      </c>
      <c r="AX239" s="14" t="s">
        <v>73</v>
      </c>
      <c r="AY239" s="254" t="s">
        <v>137</v>
      </c>
    </row>
    <row r="240" s="15" customFormat="1">
      <c r="A240" s="15"/>
      <c r="B240" s="265"/>
      <c r="C240" s="266"/>
      <c r="D240" s="235" t="s">
        <v>147</v>
      </c>
      <c r="E240" s="267" t="s">
        <v>19</v>
      </c>
      <c r="F240" s="268" t="s">
        <v>201</v>
      </c>
      <c r="G240" s="266"/>
      <c r="H240" s="269">
        <v>59.472000000000001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147</v>
      </c>
      <c r="AU240" s="275" t="s">
        <v>83</v>
      </c>
      <c r="AV240" s="15" t="s">
        <v>145</v>
      </c>
      <c r="AW240" s="15" t="s">
        <v>35</v>
      </c>
      <c r="AX240" s="15" t="s">
        <v>81</v>
      </c>
      <c r="AY240" s="275" t="s">
        <v>137</v>
      </c>
    </row>
    <row r="241" s="12" customFormat="1" ht="22.8" customHeight="1">
      <c r="A241" s="12"/>
      <c r="B241" s="204"/>
      <c r="C241" s="205"/>
      <c r="D241" s="206" t="s">
        <v>72</v>
      </c>
      <c r="E241" s="218" t="s">
        <v>138</v>
      </c>
      <c r="F241" s="218" t="s">
        <v>139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SUM(P242:P302)</f>
        <v>0</v>
      </c>
      <c r="Q241" s="212"/>
      <c r="R241" s="213">
        <f>SUM(R242:R302)</f>
        <v>151.92212291999999</v>
      </c>
      <c r="S241" s="212"/>
      <c r="T241" s="214">
        <f>SUM(T242:T302)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5" t="s">
        <v>81</v>
      </c>
      <c r="AT241" s="216" t="s">
        <v>72</v>
      </c>
      <c r="AU241" s="216" t="s">
        <v>81</v>
      </c>
      <c r="AY241" s="215" t="s">
        <v>137</v>
      </c>
      <c r="BK241" s="217">
        <f>SUM(BK242:BK302)</f>
        <v>0</v>
      </c>
    </row>
    <row r="242" s="2" customFormat="1" ht="33" customHeight="1">
      <c r="A242" s="40"/>
      <c r="B242" s="41"/>
      <c r="C242" s="220" t="s">
        <v>244</v>
      </c>
      <c r="D242" s="220" t="s">
        <v>140</v>
      </c>
      <c r="E242" s="221" t="s">
        <v>1739</v>
      </c>
      <c r="F242" s="222" t="s">
        <v>1740</v>
      </c>
      <c r="G242" s="223" t="s">
        <v>164</v>
      </c>
      <c r="H242" s="224">
        <v>60.481000000000002</v>
      </c>
      <c r="I242" s="225"/>
      <c r="J242" s="226">
        <f>ROUND(I242*H242,2)</f>
        <v>0</v>
      </c>
      <c r="K242" s="222" t="s">
        <v>144</v>
      </c>
      <c r="L242" s="46"/>
      <c r="M242" s="227" t="s">
        <v>19</v>
      </c>
      <c r="N242" s="228" t="s">
        <v>44</v>
      </c>
      <c r="O242" s="86"/>
      <c r="P242" s="229">
        <f>O242*H242</f>
        <v>0</v>
      </c>
      <c r="Q242" s="229">
        <v>2.45329</v>
      </c>
      <c r="R242" s="229">
        <f>Q242*H242</f>
        <v>148.37743248999999</v>
      </c>
      <c r="S242" s="229">
        <v>0</v>
      </c>
      <c r="T242" s="23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1" t="s">
        <v>145</v>
      </c>
      <c r="AT242" s="231" t="s">
        <v>140</v>
      </c>
      <c r="AU242" s="231" t="s">
        <v>83</v>
      </c>
      <c r="AY242" s="19" t="s">
        <v>137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9" t="s">
        <v>81</v>
      </c>
      <c r="BK242" s="232">
        <f>ROUND(I242*H242,2)</f>
        <v>0</v>
      </c>
      <c r="BL242" s="19" t="s">
        <v>145</v>
      </c>
      <c r="BM242" s="231" t="s">
        <v>1741</v>
      </c>
    </row>
    <row r="243" s="13" customFormat="1">
      <c r="A243" s="13"/>
      <c r="B243" s="233"/>
      <c r="C243" s="234"/>
      <c r="D243" s="235" t="s">
        <v>147</v>
      </c>
      <c r="E243" s="236" t="s">
        <v>19</v>
      </c>
      <c r="F243" s="237" t="s">
        <v>1742</v>
      </c>
      <c r="G243" s="234"/>
      <c r="H243" s="236" t="s">
        <v>19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147</v>
      </c>
      <c r="AU243" s="243" t="s">
        <v>83</v>
      </c>
      <c r="AV243" s="13" t="s">
        <v>81</v>
      </c>
      <c r="AW243" s="13" t="s">
        <v>35</v>
      </c>
      <c r="AX243" s="13" t="s">
        <v>73</v>
      </c>
      <c r="AY243" s="243" t="s">
        <v>137</v>
      </c>
    </row>
    <row r="244" s="13" customFormat="1">
      <c r="A244" s="13"/>
      <c r="B244" s="233"/>
      <c r="C244" s="234"/>
      <c r="D244" s="235" t="s">
        <v>147</v>
      </c>
      <c r="E244" s="236" t="s">
        <v>19</v>
      </c>
      <c r="F244" s="237" t="s">
        <v>1743</v>
      </c>
      <c r="G244" s="234"/>
      <c r="H244" s="236" t="s">
        <v>19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147</v>
      </c>
      <c r="AU244" s="243" t="s">
        <v>83</v>
      </c>
      <c r="AV244" s="13" t="s">
        <v>81</v>
      </c>
      <c r="AW244" s="13" t="s">
        <v>35</v>
      </c>
      <c r="AX244" s="13" t="s">
        <v>73</v>
      </c>
      <c r="AY244" s="243" t="s">
        <v>137</v>
      </c>
    </row>
    <row r="245" s="14" customFormat="1">
      <c r="A245" s="14"/>
      <c r="B245" s="244"/>
      <c r="C245" s="245"/>
      <c r="D245" s="235" t="s">
        <v>147</v>
      </c>
      <c r="E245" s="246" t="s">
        <v>19</v>
      </c>
      <c r="F245" s="247" t="s">
        <v>1744</v>
      </c>
      <c r="G245" s="245"/>
      <c r="H245" s="248">
        <v>0.33100000000000002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147</v>
      </c>
      <c r="AU245" s="254" t="s">
        <v>83</v>
      </c>
      <c r="AV245" s="14" t="s">
        <v>83</v>
      </c>
      <c r="AW245" s="14" t="s">
        <v>35</v>
      </c>
      <c r="AX245" s="14" t="s">
        <v>73</v>
      </c>
      <c r="AY245" s="254" t="s">
        <v>137</v>
      </c>
    </row>
    <row r="246" s="14" customFormat="1">
      <c r="A246" s="14"/>
      <c r="B246" s="244"/>
      <c r="C246" s="245"/>
      <c r="D246" s="235" t="s">
        <v>147</v>
      </c>
      <c r="E246" s="246" t="s">
        <v>19</v>
      </c>
      <c r="F246" s="247" t="s">
        <v>1745</v>
      </c>
      <c r="G246" s="245"/>
      <c r="H246" s="248">
        <v>0.57199999999999995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147</v>
      </c>
      <c r="AU246" s="254" t="s">
        <v>83</v>
      </c>
      <c r="AV246" s="14" t="s">
        <v>83</v>
      </c>
      <c r="AW246" s="14" t="s">
        <v>35</v>
      </c>
      <c r="AX246" s="14" t="s">
        <v>73</v>
      </c>
      <c r="AY246" s="254" t="s">
        <v>137</v>
      </c>
    </row>
    <row r="247" s="14" customFormat="1">
      <c r="A247" s="14"/>
      <c r="B247" s="244"/>
      <c r="C247" s="245"/>
      <c r="D247" s="235" t="s">
        <v>147</v>
      </c>
      <c r="E247" s="246" t="s">
        <v>19</v>
      </c>
      <c r="F247" s="247" t="s">
        <v>1746</v>
      </c>
      <c r="G247" s="245"/>
      <c r="H247" s="248">
        <v>0.59299999999999997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147</v>
      </c>
      <c r="AU247" s="254" t="s">
        <v>83</v>
      </c>
      <c r="AV247" s="14" t="s">
        <v>83</v>
      </c>
      <c r="AW247" s="14" t="s">
        <v>35</v>
      </c>
      <c r="AX247" s="14" t="s">
        <v>73</v>
      </c>
      <c r="AY247" s="254" t="s">
        <v>137</v>
      </c>
    </row>
    <row r="248" s="13" customFormat="1">
      <c r="A248" s="13"/>
      <c r="B248" s="233"/>
      <c r="C248" s="234"/>
      <c r="D248" s="235" t="s">
        <v>147</v>
      </c>
      <c r="E248" s="236" t="s">
        <v>19</v>
      </c>
      <c r="F248" s="237" t="s">
        <v>1747</v>
      </c>
      <c r="G248" s="234"/>
      <c r="H248" s="236" t="s">
        <v>19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147</v>
      </c>
      <c r="AU248" s="243" t="s">
        <v>83</v>
      </c>
      <c r="AV248" s="13" t="s">
        <v>81</v>
      </c>
      <c r="AW248" s="13" t="s">
        <v>35</v>
      </c>
      <c r="AX248" s="13" t="s">
        <v>73</v>
      </c>
      <c r="AY248" s="243" t="s">
        <v>137</v>
      </c>
    </row>
    <row r="249" s="14" customFormat="1">
      <c r="A249" s="14"/>
      <c r="B249" s="244"/>
      <c r="C249" s="245"/>
      <c r="D249" s="235" t="s">
        <v>147</v>
      </c>
      <c r="E249" s="246" t="s">
        <v>19</v>
      </c>
      <c r="F249" s="247" t="s">
        <v>1748</v>
      </c>
      <c r="G249" s="245"/>
      <c r="H249" s="248">
        <v>1.5329999999999999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147</v>
      </c>
      <c r="AU249" s="254" t="s">
        <v>83</v>
      </c>
      <c r="AV249" s="14" t="s">
        <v>83</v>
      </c>
      <c r="AW249" s="14" t="s">
        <v>35</v>
      </c>
      <c r="AX249" s="14" t="s">
        <v>73</v>
      </c>
      <c r="AY249" s="254" t="s">
        <v>137</v>
      </c>
    </row>
    <row r="250" s="14" customFormat="1">
      <c r="A250" s="14"/>
      <c r="B250" s="244"/>
      <c r="C250" s="245"/>
      <c r="D250" s="235" t="s">
        <v>147</v>
      </c>
      <c r="E250" s="246" t="s">
        <v>19</v>
      </c>
      <c r="F250" s="247" t="s">
        <v>1749</v>
      </c>
      <c r="G250" s="245"/>
      <c r="H250" s="248">
        <v>0.755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147</v>
      </c>
      <c r="AU250" s="254" t="s">
        <v>83</v>
      </c>
      <c r="AV250" s="14" t="s">
        <v>83</v>
      </c>
      <c r="AW250" s="14" t="s">
        <v>35</v>
      </c>
      <c r="AX250" s="14" t="s">
        <v>73</v>
      </c>
      <c r="AY250" s="254" t="s">
        <v>137</v>
      </c>
    </row>
    <row r="251" s="16" customFormat="1">
      <c r="A251" s="16"/>
      <c r="B251" s="276"/>
      <c r="C251" s="277"/>
      <c r="D251" s="235" t="s">
        <v>147</v>
      </c>
      <c r="E251" s="278" t="s">
        <v>19</v>
      </c>
      <c r="F251" s="279" t="s">
        <v>324</v>
      </c>
      <c r="G251" s="277"/>
      <c r="H251" s="280">
        <v>3.7839999999999998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6" t="s">
        <v>147</v>
      </c>
      <c r="AU251" s="286" t="s">
        <v>83</v>
      </c>
      <c r="AV251" s="16" t="s">
        <v>138</v>
      </c>
      <c r="AW251" s="16" t="s">
        <v>35</v>
      </c>
      <c r="AX251" s="16" t="s">
        <v>73</v>
      </c>
      <c r="AY251" s="286" t="s">
        <v>137</v>
      </c>
    </row>
    <row r="252" s="13" customFormat="1">
      <c r="A252" s="13"/>
      <c r="B252" s="233"/>
      <c r="C252" s="234"/>
      <c r="D252" s="235" t="s">
        <v>147</v>
      </c>
      <c r="E252" s="236" t="s">
        <v>19</v>
      </c>
      <c r="F252" s="237" t="s">
        <v>1750</v>
      </c>
      <c r="G252" s="234"/>
      <c r="H252" s="236" t="s">
        <v>19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147</v>
      </c>
      <c r="AU252" s="243" t="s">
        <v>83</v>
      </c>
      <c r="AV252" s="13" t="s">
        <v>81</v>
      </c>
      <c r="AW252" s="13" t="s">
        <v>35</v>
      </c>
      <c r="AX252" s="13" t="s">
        <v>73</v>
      </c>
      <c r="AY252" s="243" t="s">
        <v>137</v>
      </c>
    </row>
    <row r="253" s="14" customFormat="1">
      <c r="A253" s="14"/>
      <c r="B253" s="244"/>
      <c r="C253" s="245"/>
      <c r="D253" s="235" t="s">
        <v>147</v>
      </c>
      <c r="E253" s="246" t="s">
        <v>19</v>
      </c>
      <c r="F253" s="247" t="s">
        <v>1751</v>
      </c>
      <c r="G253" s="245"/>
      <c r="H253" s="248">
        <v>11.647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147</v>
      </c>
      <c r="AU253" s="254" t="s">
        <v>83</v>
      </c>
      <c r="AV253" s="14" t="s">
        <v>83</v>
      </c>
      <c r="AW253" s="14" t="s">
        <v>35</v>
      </c>
      <c r="AX253" s="14" t="s">
        <v>73</v>
      </c>
      <c r="AY253" s="254" t="s">
        <v>137</v>
      </c>
    </row>
    <row r="254" s="14" customFormat="1">
      <c r="A254" s="14"/>
      <c r="B254" s="244"/>
      <c r="C254" s="245"/>
      <c r="D254" s="235" t="s">
        <v>147</v>
      </c>
      <c r="E254" s="246" t="s">
        <v>19</v>
      </c>
      <c r="F254" s="247" t="s">
        <v>1752</v>
      </c>
      <c r="G254" s="245"/>
      <c r="H254" s="248">
        <v>3.3740000000000001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147</v>
      </c>
      <c r="AU254" s="254" t="s">
        <v>83</v>
      </c>
      <c r="AV254" s="14" t="s">
        <v>83</v>
      </c>
      <c r="AW254" s="14" t="s">
        <v>35</v>
      </c>
      <c r="AX254" s="14" t="s">
        <v>73</v>
      </c>
      <c r="AY254" s="254" t="s">
        <v>137</v>
      </c>
    </row>
    <row r="255" s="16" customFormat="1">
      <c r="A255" s="16"/>
      <c r="B255" s="276"/>
      <c r="C255" s="277"/>
      <c r="D255" s="235" t="s">
        <v>147</v>
      </c>
      <c r="E255" s="278" t="s">
        <v>19</v>
      </c>
      <c r="F255" s="279" t="s">
        <v>324</v>
      </c>
      <c r="G255" s="277"/>
      <c r="H255" s="280">
        <v>15.021000000000001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6" t="s">
        <v>147</v>
      </c>
      <c r="AU255" s="286" t="s">
        <v>83</v>
      </c>
      <c r="AV255" s="16" t="s">
        <v>138</v>
      </c>
      <c r="AW255" s="16" t="s">
        <v>35</v>
      </c>
      <c r="AX255" s="16" t="s">
        <v>73</v>
      </c>
      <c r="AY255" s="286" t="s">
        <v>137</v>
      </c>
    </row>
    <row r="256" s="13" customFormat="1">
      <c r="A256" s="13"/>
      <c r="B256" s="233"/>
      <c r="C256" s="234"/>
      <c r="D256" s="235" t="s">
        <v>147</v>
      </c>
      <c r="E256" s="236" t="s">
        <v>19</v>
      </c>
      <c r="F256" s="237" t="s">
        <v>1753</v>
      </c>
      <c r="G256" s="234"/>
      <c r="H256" s="236" t="s">
        <v>19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147</v>
      </c>
      <c r="AU256" s="243" t="s">
        <v>83</v>
      </c>
      <c r="AV256" s="13" t="s">
        <v>81</v>
      </c>
      <c r="AW256" s="13" t="s">
        <v>35</v>
      </c>
      <c r="AX256" s="13" t="s">
        <v>73</v>
      </c>
      <c r="AY256" s="243" t="s">
        <v>137</v>
      </c>
    </row>
    <row r="257" s="14" customFormat="1">
      <c r="A257" s="14"/>
      <c r="B257" s="244"/>
      <c r="C257" s="245"/>
      <c r="D257" s="235" t="s">
        <v>147</v>
      </c>
      <c r="E257" s="246" t="s">
        <v>19</v>
      </c>
      <c r="F257" s="247" t="s">
        <v>1754</v>
      </c>
      <c r="G257" s="245"/>
      <c r="H257" s="248">
        <v>8.2110000000000003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147</v>
      </c>
      <c r="AU257" s="254" t="s">
        <v>83</v>
      </c>
      <c r="AV257" s="14" t="s">
        <v>83</v>
      </c>
      <c r="AW257" s="14" t="s">
        <v>35</v>
      </c>
      <c r="AX257" s="14" t="s">
        <v>73</v>
      </c>
      <c r="AY257" s="254" t="s">
        <v>137</v>
      </c>
    </row>
    <row r="258" s="14" customFormat="1">
      <c r="A258" s="14"/>
      <c r="B258" s="244"/>
      <c r="C258" s="245"/>
      <c r="D258" s="235" t="s">
        <v>147</v>
      </c>
      <c r="E258" s="246" t="s">
        <v>19</v>
      </c>
      <c r="F258" s="247" t="s">
        <v>1755</v>
      </c>
      <c r="G258" s="245"/>
      <c r="H258" s="248">
        <v>2.7240000000000002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147</v>
      </c>
      <c r="AU258" s="254" t="s">
        <v>83</v>
      </c>
      <c r="AV258" s="14" t="s">
        <v>83</v>
      </c>
      <c r="AW258" s="14" t="s">
        <v>35</v>
      </c>
      <c r="AX258" s="14" t="s">
        <v>73</v>
      </c>
      <c r="AY258" s="254" t="s">
        <v>137</v>
      </c>
    </row>
    <row r="259" s="14" customFormat="1">
      <c r="A259" s="14"/>
      <c r="B259" s="244"/>
      <c r="C259" s="245"/>
      <c r="D259" s="235" t="s">
        <v>147</v>
      </c>
      <c r="E259" s="246" t="s">
        <v>19</v>
      </c>
      <c r="F259" s="247" t="s">
        <v>1756</v>
      </c>
      <c r="G259" s="245"/>
      <c r="H259" s="248">
        <v>0.17999999999999999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147</v>
      </c>
      <c r="AU259" s="254" t="s">
        <v>83</v>
      </c>
      <c r="AV259" s="14" t="s">
        <v>83</v>
      </c>
      <c r="AW259" s="14" t="s">
        <v>35</v>
      </c>
      <c r="AX259" s="14" t="s">
        <v>73</v>
      </c>
      <c r="AY259" s="254" t="s">
        <v>137</v>
      </c>
    </row>
    <row r="260" s="14" customFormat="1">
      <c r="A260" s="14"/>
      <c r="B260" s="244"/>
      <c r="C260" s="245"/>
      <c r="D260" s="235" t="s">
        <v>147</v>
      </c>
      <c r="E260" s="246" t="s">
        <v>19</v>
      </c>
      <c r="F260" s="247" t="s">
        <v>1757</v>
      </c>
      <c r="G260" s="245"/>
      <c r="H260" s="248">
        <v>0.108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147</v>
      </c>
      <c r="AU260" s="254" t="s">
        <v>83</v>
      </c>
      <c r="AV260" s="14" t="s">
        <v>83</v>
      </c>
      <c r="AW260" s="14" t="s">
        <v>35</v>
      </c>
      <c r="AX260" s="14" t="s">
        <v>73</v>
      </c>
      <c r="AY260" s="254" t="s">
        <v>137</v>
      </c>
    </row>
    <row r="261" s="14" customFormat="1">
      <c r="A261" s="14"/>
      <c r="B261" s="244"/>
      <c r="C261" s="245"/>
      <c r="D261" s="235" t="s">
        <v>147</v>
      </c>
      <c r="E261" s="246" t="s">
        <v>19</v>
      </c>
      <c r="F261" s="247" t="s">
        <v>1758</v>
      </c>
      <c r="G261" s="245"/>
      <c r="H261" s="248">
        <v>1.7709999999999999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147</v>
      </c>
      <c r="AU261" s="254" t="s">
        <v>83</v>
      </c>
      <c r="AV261" s="14" t="s">
        <v>83</v>
      </c>
      <c r="AW261" s="14" t="s">
        <v>35</v>
      </c>
      <c r="AX261" s="14" t="s">
        <v>73</v>
      </c>
      <c r="AY261" s="254" t="s">
        <v>137</v>
      </c>
    </row>
    <row r="262" s="14" customFormat="1">
      <c r="A262" s="14"/>
      <c r="B262" s="244"/>
      <c r="C262" s="245"/>
      <c r="D262" s="235" t="s">
        <v>147</v>
      </c>
      <c r="E262" s="246" t="s">
        <v>19</v>
      </c>
      <c r="F262" s="247" t="s">
        <v>1759</v>
      </c>
      <c r="G262" s="245"/>
      <c r="H262" s="248">
        <v>1.343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147</v>
      </c>
      <c r="AU262" s="254" t="s">
        <v>83</v>
      </c>
      <c r="AV262" s="14" t="s">
        <v>83</v>
      </c>
      <c r="AW262" s="14" t="s">
        <v>35</v>
      </c>
      <c r="AX262" s="14" t="s">
        <v>73</v>
      </c>
      <c r="AY262" s="254" t="s">
        <v>137</v>
      </c>
    </row>
    <row r="263" s="14" customFormat="1">
      <c r="A263" s="14"/>
      <c r="B263" s="244"/>
      <c r="C263" s="245"/>
      <c r="D263" s="235" t="s">
        <v>147</v>
      </c>
      <c r="E263" s="246" t="s">
        <v>19</v>
      </c>
      <c r="F263" s="247" t="s">
        <v>1760</v>
      </c>
      <c r="G263" s="245"/>
      <c r="H263" s="248">
        <v>5.343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147</v>
      </c>
      <c r="AU263" s="254" t="s">
        <v>83</v>
      </c>
      <c r="AV263" s="14" t="s">
        <v>83</v>
      </c>
      <c r="AW263" s="14" t="s">
        <v>35</v>
      </c>
      <c r="AX263" s="14" t="s">
        <v>73</v>
      </c>
      <c r="AY263" s="254" t="s">
        <v>137</v>
      </c>
    </row>
    <row r="264" s="14" customFormat="1">
      <c r="A264" s="14"/>
      <c r="B264" s="244"/>
      <c r="C264" s="245"/>
      <c r="D264" s="235" t="s">
        <v>147</v>
      </c>
      <c r="E264" s="246" t="s">
        <v>19</v>
      </c>
      <c r="F264" s="247" t="s">
        <v>1761</v>
      </c>
      <c r="G264" s="245"/>
      <c r="H264" s="248">
        <v>0.83999999999999997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147</v>
      </c>
      <c r="AU264" s="254" t="s">
        <v>83</v>
      </c>
      <c r="AV264" s="14" t="s">
        <v>83</v>
      </c>
      <c r="AW264" s="14" t="s">
        <v>35</v>
      </c>
      <c r="AX264" s="14" t="s">
        <v>73</v>
      </c>
      <c r="AY264" s="254" t="s">
        <v>137</v>
      </c>
    </row>
    <row r="265" s="14" customFormat="1">
      <c r="A265" s="14"/>
      <c r="B265" s="244"/>
      <c r="C265" s="245"/>
      <c r="D265" s="235" t="s">
        <v>147</v>
      </c>
      <c r="E265" s="246" t="s">
        <v>19</v>
      </c>
      <c r="F265" s="247" t="s">
        <v>1762</v>
      </c>
      <c r="G265" s="245"/>
      <c r="H265" s="248">
        <v>0.92600000000000005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147</v>
      </c>
      <c r="AU265" s="254" t="s">
        <v>83</v>
      </c>
      <c r="AV265" s="14" t="s">
        <v>83</v>
      </c>
      <c r="AW265" s="14" t="s">
        <v>35</v>
      </c>
      <c r="AX265" s="14" t="s">
        <v>73</v>
      </c>
      <c r="AY265" s="254" t="s">
        <v>137</v>
      </c>
    </row>
    <row r="266" s="14" customFormat="1">
      <c r="A266" s="14"/>
      <c r="B266" s="244"/>
      <c r="C266" s="245"/>
      <c r="D266" s="235" t="s">
        <v>147</v>
      </c>
      <c r="E266" s="246" t="s">
        <v>19</v>
      </c>
      <c r="F266" s="247" t="s">
        <v>1763</v>
      </c>
      <c r="G266" s="245"/>
      <c r="H266" s="248">
        <v>1.2090000000000001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147</v>
      </c>
      <c r="AU266" s="254" t="s">
        <v>83</v>
      </c>
      <c r="AV266" s="14" t="s">
        <v>83</v>
      </c>
      <c r="AW266" s="14" t="s">
        <v>35</v>
      </c>
      <c r="AX266" s="14" t="s">
        <v>73</v>
      </c>
      <c r="AY266" s="254" t="s">
        <v>137</v>
      </c>
    </row>
    <row r="267" s="16" customFormat="1">
      <c r="A267" s="16"/>
      <c r="B267" s="276"/>
      <c r="C267" s="277"/>
      <c r="D267" s="235" t="s">
        <v>147</v>
      </c>
      <c r="E267" s="278" t="s">
        <v>19</v>
      </c>
      <c r="F267" s="279" t="s">
        <v>324</v>
      </c>
      <c r="G267" s="277"/>
      <c r="H267" s="280">
        <v>22.654999999999998</v>
      </c>
      <c r="I267" s="281"/>
      <c r="J267" s="277"/>
      <c r="K267" s="277"/>
      <c r="L267" s="282"/>
      <c r="M267" s="283"/>
      <c r="N267" s="284"/>
      <c r="O267" s="284"/>
      <c r="P267" s="284"/>
      <c r="Q267" s="284"/>
      <c r="R267" s="284"/>
      <c r="S267" s="284"/>
      <c r="T267" s="285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6" t="s">
        <v>147</v>
      </c>
      <c r="AU267" s="286" t="s">
        <v>83</v>
      </c>
      <c r="AV267" s="16" t="s">
        <v>138</v>
      </c>
      <c r="AW267" s="16" t="s">
        <v>35</v>
      </c>
      <c r="AX267" s="16" t="s">
        <v>73</v>
      </c>
      <c r="AY267" s="286" t="s">
        <v>137</v>
      </c>
    </row>
    <row r="268" s="13" customFormat="1">
      <c r="A268" s="13"/>
      <c r="B268" s="233"/>
      <c r="C268" s="234"/>
      <c r="D268" s="235" t="s">
        <v>147</v>
      </c>
      <c r="E268" s="236" t="s">
        <v>19</v>
      </c>
      <c r="F268" s="237" t="s">
        <v>1677</v>
      </c>
      <c r="G268" s="234"/>
      <c r="H268" s="236" t="s">
        <v>19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83</v>
      </c>
      <c r="AV268" s="13" t="s">
        <v>81</v>
      </c>
      <c r="AW268" s="13" t="s">
        <v>35</v>
      </c>
      <c r="AX268" s="13" t="s">
        <v>73</v>
      </c>
      <c r="AY268" s="243" t="s">
        <v>137</v>
      </c>
    </row>
    <row r="269" s="14" customFormat="1">
      <c r="A269" s="14"/>
      <c r="B269" s="244"/>
      <c r="C269" s="245"/>
      <c r="D269" s="235" t="s">
        <v>147</v>
      </c>
      <c r="E269" s="246" t="s">
        <v>19</v>
      </c>
      <c r="F269" s="247" t="s">
        <v>1764</v>
      </c>
      <c r="G269" s="245"/>
      <c r="H269" s="248">
        <v>13.105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147</v>
      </c>
      <c r="AU269" s="254" t="s">
        <v>83</v>
      </c>
      <c r="AV269" s="14" t="s">
        <v>83</v>
      </c>
      <c r="AW269" s="14" t="s">
        <v>35</v>
      </c>
      <c r="AX269" s="14" t="s">
        <v>73</v>
      </c>
      <c r="AY269" s="254" t="s">
        <v>137</v>
      </c>
    </row>
    <row r="270" s="14" customFormat="1">
      <c r="A270" s="14"/>
      <c r="B270" s="244"/>
      <c r="C270" s="245"/>
      <c r="D270" s="235" t="s">
        <v>147</v>
      </c>
      <c r="E270" s="246" t="s">
        <v>19</v>
      </c>
      <c r="F270" s="247" t="s">
        <v>1756</v>
      </c>
      <c r="G270" s="245"/>
      <c r="H270" s="248">
        <v>0.17999999999999999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147</v>
      </c>
      <c r="AU270" s="254" t="s">
        <v>83</v>
      </c>
      <c r="AV270" s="14" t="s">
        <v>83</v>
      </c>
      <c r="AW270" s="14" t="s">
        <v>35</v>
      </c>
      <c r="AX270" s="14" t="s">
        <v>73</v>
      </c>
      <c r="AY270" s="254" t="s">
        <v>137</v>
      </c>
    </row>
    <row r="271" s="14" customFormat="1">
      <c r="A271" s="14"/>
      <c r="B271" s="244"/>
      <c r="C271" s="245"/>
      <c r="D271" s="235" t="s">
        <v>147</v>
      </c>
      <c r="E271" s="246" t="s">
        <v>19</v>
      </c>
      <c r="F271" s="247" t="s">
        <v>1757</v>
      </c>
      <c r="G271" s="245"/>
      <c r="H271" s="248">
        <v>0.108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147</v>
      </c>
      <c r="AU271" s="254" t="s">
        <v>83</v>
      </c>
      <c r="AV271" s="14" t="s">
        <v>83</v>
      </c>
      <c r="AW271" s="14" t="s">
        <v>35</v>
      </c>
      <c r="AX271" s="14" t="s">
        <v>73</v>
      </c>
      <c r="AY271" s="254" t="s">
        <v>137</v>
      </c>
    </row>
    <row r="272" s="14" customFormat="1">
      <c r="A272" s="14"/>
      <c r="B272" s="244"/>
      <c r="C272" s="245"/>
      <c r="D272" s="235" t="s">
        <v>147</v>
      </c>
      <c r="E272" s="246" t="s">
        <v>19</v>
      </c>
      <c r="F272" s="247" t="s">
        <v>1765</v>
      </c>
      <c r="G272" s="245"/>
      <c r="H272" s="248">
        <v>0.27900000000000003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147</v>
      </c>
      <c r="AU272" s="254" t="s">
        <v>83</v>
      </c>
      <c r="AV272" s="14" t="s">
        <v>83</v>
      </c>
      <c r="AW272" s="14" t="s">
        <v>35</v>
      </c>
      <c r="AX272" s="14" t="s">
        <v>73</v>
      </c>
      <c r="AY272" s="254" t="s">
        <v>137</v>
      </c>
    </row>
    <row r="273" s="14" customFormat="1">
      <c r="A273" s="14"/>
      <c r="B273" s="244"/>
      <c r="C273" s="245"/>
      <c r="D273" s="235" t="s">
        <v>147</v>
      </c>
      <c r="E273" s="246" t="s">
        <v>19</v>
      </c>
      <c r="F273" s="247" t="s">
        <v>1766</v>
      </c>
      <c r="G273" s="245"/>
      <c r="H273" s="248">
        <v>5.3490000000000002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147</v>
      </c>
      <c r="AU273" s="254" t="s">
        <v>83</v>
      </c>
      <c r="AV273" s="14" t="s">
        <v>83</v>
      </c>
      <c r="AW273" s="14" t="s">
        <v>35</v>
      </c>
      <c r="AX273" s="14" t="s">
        <v>73</v>
      </c>
      <c r="AY273" s="254" t="s">
        <v>137</v>
      </c>
    </row>
    <row r="274" s="16" customFormat="1">
      <c r="A274" s="16"/>
      <c r="B274" s="276"/>
      <c r="C274" s="277"/>
      <c r="D274" s="235" t="s">
        <v>147</v>
      </c>
      <c r="E274" s="278" t="s">
        <v>19</v>
      </c>
      <c r="F274" s="279" t="s">
        <v>324</v>
      </c>
      <c r="G274" s="277"/>
      <c r="H274" s="280">
        <v>19.021000000000001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6" t="s">
        <v>147</v>
      </c>
      <c r="AU274" s="286" t="s">
        <v>83</v>
      </c>
      <c r="AV274" s="16" t="s">
        <v>138</v>
      </c>
      <c r="AW274" s="16" t="s">
        <v>35</v>
      </c>
      <c r="AX274" s="16" t="s">
        <v>73</v>
      </c>
      <c r="AY274" s="286" t="s">
        <v>137</v>
      </c>
    </row>
    <row r="275" s="15" customFormat="1">
      <c r="A275" s="15"/>
      <c r="B275" s="265"/>
      <c r="C275" s="266"/>
      <c r="D275" s="235" t="s">
        <v>147</v>
      </c>
      <c r="E275" s="267" t="s">
        <v>19</v>
      </c>
      <c r="F275" s="268" t="s">
        <v>201</v>
      </c>
      <c r="G275" s="266"/>
      <c r="H275" s="269">
        <v>60.481000000000009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5" t="s">
        <v>147</v>
      </c>
      <c r="AU275" s="275" t="s">
        <v>83</v>
      </c>
      <c r="AV275" s="15" t="s">
        <v>145</v>
      </c>
      <c r="AW275" s="15" t="s">
        <v>35</v>
      </c>
      <c r="AX275" s="15" t="s">
        <v>81</v>
      </c>
      <c r="AY275" s="275" t="s">
        <v>137</v>
      </c>
    </row>
    <row r="276" s="2" customFormat="1" ht="21.75" customHeight="1">
      <c r="A276" s="40"/>
      <c r="B276" s="41"/>
      <c r="C276" s="220" t="s">
        <v>248</v>
      </c>
      <c r="D276" s="220" t="s">
        <v>140</v>
      </c>
      <c r="E276" s="221" t="s">
        <v>1767</v>
      </c>
      <c r="F276" s="222" t="s">
        <v>1768</v>
      </c>
      <c r="G276" s="223" t="s">
        <v>143</v>
      </c>
      <c r="H276" s="224">
        <v>37.340000000000003</v>
      </c>
      <c r="I276" s="225"/>
      <c r="J276" s="226">
        <f>ROUND(I276*H276,2)</f>
        <v>0</v>
      </c>
      <c r="K276" s="222" t="s">
        <v>144</v>
      </c>
      <c r="L276" s="46"/>
      <c r="M276" s="227" t="s">
        <v>19</v>
      </c>
      <c r="N276" s="228" t="s">
        <v>44</v>
      </c>
      <c r="O276" s="86"/>
      <c r="P276" s="229">
        <f>O276*H276</f>
        <v>0</v>
      </c>
      <c r="Q276" s="229">
        <v>0.0027499999999999998</v>
      </c>
      <c r="R276" s="229">
        <f>Q276*H276</f>
        <v>0.102685</v>
      </c>
      <c r="S276" s="229">
        <v>0</v>
      </c>
      <c r="T276" s="23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1" t="s">
        <v>145</v>
      </c>
      <c r="AT276" s="231" t="s">
        <v>140</v>
      </c>
      <c r="AU276" s="231" t="s">
        <v>83</v>
      </c>
      <c r="AY276" s="19" t="s">
        <v>137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9" t="s">
        <v>81</v>
      </c>
      <c r="BK276" s="232">
        <f>ROUND(I276*H276,2)</f>
        <v>0</v>
      </c>
      <c r="BL276" s="19" t="s">
        <v>145</v>
      </c>
      <c r="BM276" s="231" t="s">
        <v>1769</v>
      </c>
    </row>
    <row r="277" s="13" customFormat="1">
      <c r="A277" s="13"/>
      <c r="B277" s="233"/>
      <c r="C277" s="234"/>
      <c r="D277" s="235" t="s">
        <v>147</v>
      </c>
      <c r="E277" s="236" t="s">
        <v>19</v>
      </c>
      <c r="F277" s="237" t="s">
        <v>1742</v>
      </c>
      <c r="G277" s="234"/>
      <c r="H277" s="236" t="s">
        <v>19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147</v>
      </c>
      <c r="AU277" s="243" t="s">
        <v>83</v>
      </c>
      <c r="AV277" s="13" t="s">
        <v>81</v>
      </c>
      <c r="AW277" s="13" t="s">
        <v>35</v>
      </c>
      <c r="AX277" s="13" t="s">
        <v>73</v>
      </c>
      <c r="AY277" s="243" t="s">
        <v>137</v>
      </c>
    </row>
    <row r="278" s="13" customFormat="1">
      <c r="A278" s="13"/>
      <c r="B278" s="233"/>
      <c r="C278" s="234"/>
      <c r="D278" s="235" t="s">
        <v>147</v>
      </c>
      <c r="E278" s="236" t="s">
        <v>19</v>
      </c>
      <c r="F278" s="237" t="s">
        <v>1743</v>
      </c>
      <c r="G278" s="234"/>
      <c r="H278" s="236" t="s">
        <v>19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147</v>
      </c>
      <c r="AU278" s="243" t="s">
        <v>83</v>
      </c>
      <c r="AV278" s="13" t="s">
        <v>81</v>
      </c>
      <c r="AW278" s="13" t="s">
        <v>35</v>
      </c>
      <c r="AX278" s="13" t="s">
        <v>73</v>
      </c>
      <c r="AY278" s="243" t="s">
        <v>137</v>
      </c>
    </row>
    <row r="279" s="14" customFormat="1">
      <c r="A279" s="14"/>
      <c r="B279" s="244"/>
      <c r="C279" s="245"/>
      <c r="D279" s="235" t="s">
        <v>147</v>
      </c>
      <c r="E279" s="246" t="s">
        <v>19</v>
      </c>
      <c r="F279" s="247" t="s">
        <v>1770</v>
      </c>
      <c r="G279" s="245"/>
      <c r="H279" s="248">
        <v>0.97999999999999998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147</v>
      </c>
      <c r="AU279" s="254" t="s">
        <v>83</v>
      </c>
      <c r="AV279" s="14" t="s">
        <v>83</v>
      </c>
      <c r="AW279" s="14" t="s">
        <v>35</v>
      </c>
      <c r="AX279" s="14" t="s">
        <v>73</v>
      </c>
      <c r="AY279" s="254" t="s">
        <v>137</v>
      </c>
    </row>
    <row r="280" s="14" customFormat="1">
      <c r="A280" s="14"/>
      <c r="B280" s="244"/>
      <c r="C280" s="245"/>
      <c r="D280" s="235" t="s">
        <v>147</v>
      </c>
      <c r="E280" s="246" t="s">
        <v>19</v>
      </c>
      <c r="F280" s="247" t="s">
        <v>1771</v>
      </c>
      <c r="G280" s="245"/>
      <c r="H280" s="248">
        <v>5.2000000000000002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147</v>
      </c>
      <c r="AU280" s="254" t="s">
        <v>83</v>
      </c>
      <c r="AV280" s="14" t="s">
        <v>83</v>
      </c>
      <c r="AW280" s="14" t="s">
        <v>35</v>
      </c>
      <c r="AX280" s="14" t="s">
        <v>73</v>
      </c>
      <c r="AY280" s="254" t="s">
        <v>137</v>
      </c>
    </row>
    <row r="281" s="14" customFormat="1">
      <c r="A281" s="14"/>
      <c r="B281" s="244"/>
      <c r="C281" s="245"/>
      <c r="D281" s="235" t="s">
        <v>147</v>
      </c>
      <c r="E281" s="246" t="s">
        <v>19</v>
      </c>
      <c r="F281" s="247" t="s">
        <v>1772</v>
      </c>
      <c r="G281" s="245"/>
      <c r="H281" s="248">
        <v>4.5199999999999996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147</v>
      </c>
      <c r="AU281" s="254" t="s">
        <v>83</v>
      </c>
      <c r="AV281" s="14" t="s">
        <v>83</v>
      </c>
      <c r="AW281" s="14" t="s">
        <v>35</v>
      </c>
      <c r="AX281" s="14" t="s">
        <v>73</v>
      </c>
      <c r="AY281" s="254" t="s">
        <v>137</v>
      </c>
    </row>
    <row r="282" s="13" customFormat="1">
      <c r="A282" s="13"/>
      <c r="B282" s="233"/>
      <c r="C282" s="234"/>
      <c r="D282" s="235" t="s">
        <v>147</v>
      </c>
      <c r="E282" s="236" t="s">
        <v>19</v>
      </c>
      <c r="F282" s="237" t="s">
        <v>1747</v>
      </c>
      <c r="G282" s="234"/>
      <c r="H282" s="236" t="s">
        <v>19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147</v>
      </c>
      <c r="AU282" s="243" t="s">
        <v>83</v>
      </c>
      <c r="AV282" s="13" t="s">
        <v>81</v>
      </c>
      <c r="AW282" s="13" t="s">
        <v>35</v>
      </c>
      <c r="AX282" s="13" t="s">
        <v>73</v>
      </c>
      <c r="AY282" s="243" t="s">
        <v>137</v>
      </c>
    </row>
    <row r="283" s="14" customFormat="1">
      <c r="A283" s="14"/>
      <c r="B283" s="244"/>
      <c r="C283" s="245"/>
      <c r="D283" s="235" t="s">
        <v>147</v>
      </c>
      <c r="E283" s="246" t="s">
        <v>19</v>
      </c>
      <c r="F283" s="247" t="s">
        <v>1773</v>
      </c>
      <c r="G283" s="245"/>
      <c r="H283" s="248">
        <v>17.399999999999999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147</v>
      </c>
      <c r="AU283" s="254" t="s">
        <v>83</v>
      </c>
      <c r="AV283" s="14" t="s">
        <v>83</v>
      </c>
      <c r="AW283" s="14" t="s">
        <v>35</v>
      </c>
      <c r="AX283" s="14" t="s">
        <v>73</v>
      </c>
      <c r="AY283" s="254" t="s">
        <v>137</v>
      </c>
    </row>
    <row r="284" s="14" customFormat="1">
      <c r="A284" s="14"/>
      <c r="B284" s="244"/>
      <c r="C284" s="245"/>
      <c r="D284" s="235" t="s">
        <v>147</v>
      </c>
      <c r="E284" s="246" t="s">
        <v>19</v>
      </c>
      <c r="F284" s="247" t="s">
        <v>1774</v>
      </c>
      <c r="G284" s="245"/>
      <c r="H284" s="248">
        <v>9.2400000000000002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147</v>
      </c>
      <c r="AU284" s="254" t="s">
        <v>83</v>
      </c>
      <c r="AV284" s="14" t="s">
        <v>83</v>
      </c>
      <c r="AW284" s="14" t="s">
        <v>35</v>
      </c>
      <c r="AX284" s="14" t="s">
        <v>73</v>
      </c>
      <c r="AY284" s="254" t="s">
        <v>137</v>
      </c>
    </row>
    <row r="285" s="15" customFormat="1">
      <c r="A285" s="15"/>
      <c r="B285" s="265"/>
      <c r="C285" s="266"/>
      <c r="D285" s="235" t="s">
        <v>147</v>
      </c>
      <c r="E285" s="267" t="s">
        <v>19</v>
      </c>
      <c r="F285" s="268" t="s">
        <v>201</v>
      </c>
      <c r="G285" s="266"/>
      <c r="H285" s="269">
        <v>37.339999999999996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5" t="s">
        <v>147</v>
      </c>
      <c r="AU285" s="275" t="s">
        <v>83</v>
      </c>
      <c r="AV285" s="15" t="s">
        <v>145</v>
      </c>
      <c r="AW285" s="15" t="s">
        <v>35</v>
      </c>
      <c r="AX285" s="15" t="s">
        <v>81</v>
      </c>
      <c r="AY285" s="275" t="s">
        <v>137</v>
      </c>
    </row>
    <row r="286" s="2" customFormat="1" ht="21.75" customHeight="1">
      <c r="A286" s="40"/>
      <c r="B286" s="41"/>
      <c r="C286" s="220" t="s">
        <v>256</v>
      </c>
      <c r="D286" s="220" t="s">
        <v>140</v>
      </c>
      <c r="E286" s="221" t="s">
        <v>1775</v>
      </c>
      <c r="F286" s="222" t="s">
        <v>1776</v>
      </c>
      <c r="G286" s="223" t="s">
        <v>143</v>
      </c>
      <c r="H286" s="224">
        <v>37.340000000000003</v>
      </c>
      <c r="I286" s="225"/>
      <c r="J286" s="226">
        <f>ROUND(I286*H286,2)</f>
        <v>0</v>
      </c>
      <c r="K286" s="222" t="s">
        <v>144</v>
      </c>
      <c r="L286" s="46"/>
      <c r="M286" s="227" t="s">
        <v>19</v>
      </c>
      <c r="N286" s="228" t="s">
        <v>44</v>
      </c>
      <c r="O286" s="8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1" t="s">
        <v>145</v>
      </c>
      <c r="AT286" s="231" t="s">
        <v>140</v>
      </c>
      <c r="AU286" s="231" t="s">
        <v>83</v>
      </c>
      <c r="AY286" s="19" t="s">
        <v>137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9" t="s">
        <v>81</v>
      </c>
      <c r="BK286" s="232">
        <f>ROUND(I286*H286,2)</f>
        <v>0</v>
      </c>
      <c r="BL286" s="19" t="s">
        <v>145</v>
      </c>
      <c r="BM286" s="231" t="s">
        <v>1777</v>
      </c>
    </row>
    <row r="287" s="13" customFormat="1">
      <c r="A287" s="13"/>
      <c r="B287" s="233"/>
      <c r="C287" s="234"/>
      <c r="D287" s="235" t="s">
        <v>147</v>
      </c>
      <c r="E287" s="236" t="s">
        <v>19</v>
      </c>
      <c r="F287" s="237" t="s">
        <v>1742</v>
      </c>
      <c r="G287" s="234"/>
      <c r="H287" s="236" t="s">
        <v>19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147</v>
      </c>
      <c r="AU287" s="243" t="s">
        <v>83</v>
      </c>
      <c r="AV287" s="13" t="s">
        <v>81</v>
      </c>
      <c r="AW287" s="13" t="s">
        <v>35</v>
      </c>
      <c r="AX287" s="13" t="s">
        <v>73</v>
      </c>
      <c r="AY287" s="243" t="s">
        <v>137</v>
      </c>
    </row>
    <row r="288" s="13" customFormat="1">
      <c r="A288" s="13"/>
      <c r="B288" s="233"/>
      <c r="C288" s="234"/>
      <c r="D288" s="235" t="s">
        <v>147</v>
      </c>
      <c r="E288" s="236" t="s">
        <v>19</v>
      </c>
      <c r="F288" s="237" t="s">
        <v>1743</v>
      </c>
      <c r="G288" s="234"/>
      <c r="H288" s="236" t="s">
        <v>19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147</v>
      </c>
      <c r="AU288" s="243" t="s">
        <v>83</v>
      </c>
      <c r="AV288" s="13" t="s">
        <v>81</v>
      </c>
      <c r="AW288" s="13" t="s">
        <v>35</v>
      </c>
      <c r="AX288" s="13" t="s">
        <v>73</v>
      </c>
      <c r="AY288" s="243" t="s">
        <v>137</v>
      </c>
    </row>
    <row r="289" s="14" customFormat="1">
      <c r="A289" s="14"/>
      <c r="B289" s="244"/>
      <c r="C289" s="245"/>
      <c r="D289" s="235" t="s">
        <v>147</v>
      </c>
      <c r="E289" s="246" t="s">
        <v>19</v>
      </c>
      <c r="F289" s="247" t="s">
        <v>1770</v>
      </c>
      <c r="G289" s="245"/>
      <c r="H289" s="248">
        <v>0.97999999999999998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147</v>
      </c>
      <c r="AU289" s="254" t="s">
        <v>83</v>
      </c>
      <c r="AV289" s="14" t="s">
        <v>83</v>
      </c>
      <c r="AW289" s="14" t="s">
        <v>35</v>
      </c>
      <c r="AX289" s="14" t="s">
        <v>73</v>
      </c>
      <c r="AY289" s="254" t="s">
        <v>137</v>
      </c>
    </row>
    <row r="290" s="14" customFormat="1">
      <c r="A290" s="14"/>
      <c r="B290" s="244"/>
      <c r="C290" s="245"/>
      <c r="D290" s="235" t="s">
        <v>147</v>
      </c>
      <c r="E290" s="246" t="s">
        <v>19</v>
      </c>
      <c r="F290" s="247" t="s">
        <v>1771</v>
      </c>
      <c r="G290" s="245"/>
      <c r="H290" s="248">
        <v>5.2000000000000002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147</v>
      </c>
      <c r="AU290" s="254" t="s">
        <v>83</v>
      </c>
      <c r="AV290" s="14" t="s">
        <v>83</v>
      </c>
      <c r="AW290" s="14" t="s">
        <v>35</v>
      </c>
      <c r="AX290" s="14" t="s">
        <v>73</v>
      </c>
      <c r="AY290" s="254" t="s">
        <v>137</v>
      </c>
    </row>
    <row r="291" s="14" customFormat="1">
      <c r="A291" s="14"/>
      <c r="B291" s="244"/>
      <c r="C291" s="245"/>
      <c r="D291" s="235" t="s">
        <v>147</v>
      </c>
      <c r="E291" s="246" t="s">
        <v>19</v>
      </c>
      <c r="F291" s="247" t="s">
        <v>1772</v>
      </c>
      <c r="G291" s="245"/>
      <c r="H291" s="248">
        <v>4.5199999999999996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147</v>
      </c>
      <c r="AU291" s="254" t="s">
        <v>83</v>
      </c>
      <c r="AV291" s="14" t="s">
        <v>83</v>
      </c>
      <c r="AW291" s="14" t="s">
        <v>35</v>
      </c>
      <c r="AX291" s="14" t="s">
        <v>73</v>
      </c>
      <c r="AY291" s="254" t="s">
        <v>137</v>
      </c>
    </row>
    <row r="292" s="13" customFormat="1">
      <c r="A292" s="13"/>
      <c r="B292" s="233"/>
      <c r="C292" s="234"/>
      <c r="D292" s="235" t="s">
        <v>147</v>
      </c>
      <c r="E292" s="236" t="s">
        <v>19</v>
      </c>
      <c r="F292" s="237" t="s">
        <v>1747</v>
      </c>
      <c r="G292" s="234"/>
      <c r="H292" s="236" t="s">
        <v>19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147</v>
      </c>
      <c r="AU292" s="243" t="s">
        <v>83</v>
      </c>
      <c r="AV292" s="13" t="s">
        <v>81</v>
      </c>
      <c r="AW292" s="13" t="s">
        <v>35</v>
      </c>
      <c r="AX292" s="13" t="s">
        <v>73</v>
      </c>
      <c r="AY292" s="243" t="s">
        <v>137</v>
      </c>
    </row>
    <row r="293" s="14" customFormat="1">
      <c r="A293" s="14"/>
      <c r="B293" s="244"/>
      <c r="C293" s="245"/>
      <c r="D293" s="235" t="s">
        <v>147</v>
      </c>
      <c r="E293" s="246" t="s">
        <v>19</v>
      </c>
      <c r="F293" s="247" t="s">
        <v>1773</v>
      </c>
      <c r="G293" s="245"/>
      <c r="H293" s="248">
        <v>17.399999999999999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147</v>
      </c>
      <c r="AU293" s="254" t="s">
        <v>83</v>
      </c>
      <c r="AV293" s="14" t="s">
        <v>83</v>
      </c>
      <c r="AW293" s="14" t="s">
        <v>35</v>
      </c>
      <c r="AX293" s="14" t="s">
        <v>73</v>
      </c>
      <c r="AY293" s="254" t="s">
        <v>137</v>
      </c>
    </row>
    <row r="294" s="14" customFormat="1">
      <c r="A294" s="14"/>
      <c r="B294" s="244"/>
      <c r="C294" s="245"/>
      <c r="D294" s="235" t="s">
        <v>147</v>
      </c>
      <c r="E294" s="246" t="s">
        <v>19</v>
      </c>
      <c r="F294" s="247" t="s">
        <v>1774</v>
      </c>
      <c r="G294" s="245"/>
      <c r="H294" s="248">
        <v>9.2400000000000002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147</v>
      </c>
      <c r="AU294" s="254" t="s">
        <v>83</v>
      </c>
      <c r="AV294" s="14" t="s">
        <v>83</v>
      </c>
      <c r="AW294" s="14" t="s">
        <v>35</v>
      </c>
      <c r="AX294" s="14" t="s">
        <v>73</v>
      </c>
      <c r="AY294" s="254" t="s">
        <v>137</v>
      </c>
    </row>
    <row r="295" s="15" customFormat="1">
      <c r="A295" s="15"/>
      <c r="B295" s="265"/>
      <c r="C295" s="266"/>
      <c r="D295" s="235" t="s">
        <v>147</v>
      </c>
      <c r="E295" s="267" t="s">
        <v>19</v>
      </c>
      <c r="F295" s="268" t="s">
        <v>201</v>
      </c>
      <c r="G295" s="266"/>
      <c r="H295" s="269">
        <v>37.339999999999996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147</v>
      </c>
      <c r="AU295" s="275" t="s">
        <v>83</v>
      </c>
      <c r="AV295" s="15" t="s">
        <v>145</v>
      </c>
      <c r="AW295" s="15" t="s">
        <v>35</v>
      </c>
      <c r="AX295" s="15" t="s">
        <v>81</v>
      </c>
      <c r="AY295" s="275" t="s">
        <v>137</v>
      </c>
    </row>
    <row r="296" s="2" customFormat="1" ht="33" customHeight="1">
      <c r="A296" s="40"/>
      <c r="B296" s="41"/>
      <c r="C296" s="220" t="s">
        <v>262</v>
      </c>
      <c r="D296" s="220" t="s">
        <v>140</v>
      </c>
      <c r="E296" s="221" t="s">
        <v>1778</v>
      </c>
      <c r="F296" s="222" t="s">
        <v>1779</v>
      </c>
      <c r="G296" s="223" t="s">
        <v>170</v>
      </c>
      <c r="H296" s="224">
        <v>0.63100000000000001</v>
      </c>
      <c r="I296" s="225"/>
      <c r="J296" s="226">
        <f>ROUND(I296*H296,2)</f>
        <v>0</v>
      </c>
      <c r="K296" s="222" t="s">
        <v>144</v>
      </c>
      <c r="L296" s="46"/>
      <c r="M296" s="227" t="s">
        <v>19</v>
      </c>
      <c r="N296" s="228" t="s">
        <v>44</v>
      </c>
      <c r="O296" s="86"/>
      <c r="P296" s="229">
        <f>O296*H296</f>
        <v>0</v>
      </c>
      <c r="Q296" s="229">
        <v>1.04881</v>
      </c>
      <c r="R296" s="229">
        <f>Q296*H296</f>
        <v>0.66179911000000002</v>
      </c>
      <c r="S296" s="229">
        <v>0</v>
      </c>
      <c r="T296" s="23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31" t="s">
        <v>145</v>
      </c>
      <c r="AT296" s="231" t="s">
        <v>140</v>
      </c>
      <c r="AU296" s="231" t="s">
        <v>83</v>
      </c>
      <c r="AY296" s="19" t="s">
        <v>137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9" t="s">
        <v>81</v>
      </c>
      <c r="BK296" s="232">
        <f>ROUND(I296*H296,2)</f>
        <v>0</v>
      </c>
      <c r="BL296" s="19" t="s">
        <v>145</v>
      </c>
      <c r="BM296" s="231" t="s">
        <v>1780</v>
      </c>
    </row>
    <row r="297" s="13" customFormat="1">
      <c r="A297" s="13"/>
      <c r="B297" s="233"/>
      <c r="C297" s="234"/>
      <c r="D297" s="235" t="s">
        <v>147</v>
      </c>
      <c r="E297" s="236" t="s">
        <v>19</v>
      </c>
      <c r="F297" s="237" t="s">
        <v>1781</v>
      </c>
      <c r="G297" s="234"/>
      <c r="H297" s="236" t="s">
        <v>19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147</v>
      </c>
      <c r="AU297" s="243" t="s">
        <v>83</v>
      </c>
      <c r="AV297" s="13" t="s">
        <v>81</v>
      </c>
      <c r="AW297" s="13" t="s">
        <v>35</v>
      </c>
      <c r="AX297" s="13" t="s">
        <v>73</v>
      </c>
      <c r="AY297" s="243" t="s">
        <v>137</v>
      </c>
    </row>
    <row r="298" s="13" customFormat="1">
      <c r="A298" s="13"/>
      <c r="B298" s="233"/>
      <c r="C298" s="234"/>
      <c r="D298" s="235" t="s">
        <v>147</v>
      </c>
      <c r="E298" s="236" t="s">
        <v>19</v>
      </c>
      <c r="F298" s="237" t="s">
        <v>1782</v>
      </c>
      <c r="G298" s="234"/>
      <c r="H298" s="236" t="s">
        <v>19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147</v>
      </c>
      <c r="AU298" s="243" t="s">
        <v>83</v>
      </c>
      <c r="AV298" s="13" t="s">
        <v>81</v>
      </c>
      <c r="AW298" s="13" t="s">
        <v>35</v>
      </c>
      <c r="AX298" s="13" t="s">
        <v>73</v>
      </c>
      <c r="AY298" s="243" t="s">
        <v>137</v>
      </c>
    </row>
    <row r="299" s="14" customFormat="1">
      <c r="A299" s="14"/>
      <c r="B299" s="244"/>
      <c r="C299" s="245"/>
      <c r="D299" s="235" t="s">
        <v>147</v>
      </c>
      <c r="E299" s="246" t="s">
        <v>19</v>
      </c>
      <c r="F299" s="247" t="s">
        <v>1783</v>
      </c>
      <c r="G299" s="245"/>
      <c r="H299" s="248">
        <v>0.63100000000000001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147</v>
      </c>
      <c r="AU299" s="254" t="s">
        <v>83</v>
      </c>
      <c r="AV299" s="14" t="s">
        <v>83</v>
      </c>
      <c r="AW299" s="14" t="s">
        <v>35</v>
      </c>
      <c r="AX299" s="14" t="s">
        <v>81</v>
      </c>
      <c r="AY299" s="254" t="s">
        <v>137</v>
      </c>
    </row>
    <row r="300" s="2" customFormat="1" ht="33" customHeight="1">
      <c r="A300" s="40"/>
      <c r="B300" s="41"/>
      <c r="C300" s="220" t="s">
        <v>7</v>
      </c>
      <c r="D300" s="220" t="s">
        <v>140</v>
      </c>
      <c r="E300" s="221" t="s">
        <v>1784</v>
      </c>
      <c r="F300" s="222" t="s">
        <v>1785</v>
      </c>
      <c r="G300" s="223" t="s">
        <v>170</v>
      </c>
      <c r="H300" s="224">
        <v>2.6160000000000001</v>
      </c>
      <c r="I300" s="225"/>
      <c r="J300" s="226">
        <f>ROUND(I300*H300,2)</f>
        <v>0</v>
      </c>
      <c r="K300" s="222" t="s">
        <v>144</v>
      </c>
      <c r="L300" s="46"/>
      <c r="M300" s="227" t="s">
        <v>19</v>
      </c>
      <c r="N300" s="228" t="s">
        <v>44</v>
      </c>
      <c r="O300" s="86"/>
      <c r="P300" s="229">
        <f>O300*H300</f>
        <v>0</v>
      </c>
      <c r="Q300" s="229">
        <v>1.06277</v>
      </c>
      <c r="R300" s="229">
        <f>Q300*H300</f>
        <v>2.78020632</v>
      </c>
      <c r="S300" s="229">
        <v>0</v>
      </c>
      <c r="T300" s="23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1" t="s">
        <v>145</v>
      </c>
      <c r="AT300" s="231" t="s">
        <v>140</v>
      </c>
      <c r="AU300" s="231" t="s">
        <v>83</v>
      </c>
      <c r="AY300" s="19" t="s">
        <v>137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9" t="s">
        <v>81</v>
      </c>
      <c r="BK300" s="232">
        <f>ROUND(I300*H300,2)</f>
        <v>0</v>
      </c>
      <c r="BL300" s="19" t="s">
        <v>145</v>
      </c>
      <c r="BM300" s="231" t="s">
        <v>1786</v>
      </c>
    </row>
    <row r="301" s="13" customFormat="1">
      <c r="A301" s="13"/>
      <c r="B301" s="233"/>
      <c r="C301" s="234"/>
      <c r="D301" s="235" t="s">
        <v>147</v>
      </c>
      <c r="E301" s="236" t="s">
        <v>19</v>
      </c>
      <c r="F301" s="237" t="s">
        <v>1781</v>
      </c>
      <c r="G301" s="234"/>
      <c r="H301" s="236" t="s">
        <v>19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147</v>
      </c>
      <c r="AU301" s="243" t="s">
        <v>83</v>
      </c>
      <c r="AV301" s="13" t="s">
        <v>81</v>
      </c>
      <c r="AW301" s="13" t="s">
        <v>35</v>
      </c>
      <c r="AX301" s="13" t="s">
        <v>73</v>
      </c>
      <c r="AY301" s="243" t="s">
        <v>137</v>
      </c>
    </row>
    <row r="302" s="14" customFormat="1">
      <c r="A302" s="14"/>
      <c r="B302" s="244"/>
      <c r="C302" s="245"/>
      <c r="D302" s="235" t="s">
        <v>147</v>
      </c>
      <c r="E302" s="246" t="s">
        <v>19</v>
      </c>
      <c r="F302" s="247" t="s">
        <v>1787</v>
      </c>
      <c r="G302" s="245"/>
      <c r="H302" s="248">
        <v>2.6160000000000001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147</v>
      </c>
      <c r="AU302" s="254" t="s">
        <v>83</v>
      </c>
      <c r="AV302" s="14" t="s">
        <v>83</v>
      </c>
      <c r="AW302" s="14" t="s">
        <v>35</v>
      </c>
      <c r="AX302" s="14" t="s">
        <v>81</v>
      </c>
      <c r="AY302" s="254" t="s">
        <v>137</v>
      </c>
    </row>
    <row r="303" s="12" customFormat="1" ht="22.8" customHeight="1">
      <c r="A303" s="12"/>
      <c r="B303" s="204"/>
      <c r="C303" s="205"/>
      <c r="D303" s="206" t="s">
        <v>72</v>
      </c>
      <c r="E303" s="218" t="s">
        <v>145</v>
      </c>
      <c r="F303" s="218" t="s">
        <v>223</v>
      </c>
      <c r="G303" s="205"/>
      <c r="H303" s="205"/>
      <c r="I303" s="208"/>
      <c r="J303" s="219">
        <f>BK303</f>
        <v>0</v>
      </c>
      <c r="K303" s="205"/>
      <c r="L303" s="210"/>
      <c r="M303" s="211"/>
      <c r="N303" s="212"/>
      <c r="O303" s="212"/>
      <c r="P303" s="213">
        <f>SUM(P304:P341)</f>
        <v>0</v>
      </c>
      <c r="Q303" s="212"/>
      <c r="R303" s="213">
        <f>SUM(R304:R341)</f>
        <v>50.218331120000002</v>
      </c>
      <c r="S303" s="212"/>
      <c r="T303" s="214">
        <f>SUM(T304:T341)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5" t="s">
        <v>81</v>
      </c>
      <c r="AT303" s="216" t="s">
        <v>72</v>
      </c>
      <c r="AU303" s="216" t="s">
        <v>81</v>
      </c>
      <c r="AY303" s="215" t="s">
        <v>137</v>
      </c>
      <c r="BK303" s="217">
        <f>SUM(BK304:BK341)</f>
        <v>0</v>
      </c>
    </row>
    <row r="304" s="2" customFormat="1" ht="44.25" customHeight="1">
      <c r="A304" s="40"/>
      <c r="B304" s="41"/>
      <c r="C304" s="220" t="s">
        <v>275</v>
      </c>
      <c r="D304" s="220" t="s">
        <v>140</v>
      </c>
      <c r="E304" s="221" t="s">
        <v>1788</v>
      </c>
      <c r="F304" s="222" t="s">
        <v>1789</v>
      </c>
      <c r="G304" s="223" t="s">
        <v>152</v>
      </c>
      <c r="H304" s="224">
        <v>10</v>
      </c>
      <c r="I304" s="225"/>
      <c r="J304" s="226">
        <f>ROUND(I304*H304,2)</f>
        <v>0</v>
      </c>
      <c r="K304" s="222" t="s">
        <v>144</v>
      </c>
      <c r="L304" s="46"/>
      <c r="M304" s="227" t="s">
        <v>19</v>
      </c>
      <c r="N304" s="228" t="s">
        <v>44</v>
      </c>
      <c r="O304" s="86"/>
      <c r="P304" s="229">
        <f>O304*H304</f>
        <v>0</v>
      </c>
      <c r="Q304" s="229">
        <v>0.12992999999999999</v>
      </c>
      <c r="R304" s="229">
        <f>Q304*H304</f>
        <v>1.2992999999999999</v>
      </c>
      <c r="S304" s="229">
        <v>0</v>
      </c>
      <c r="T304" s="23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1" t="s">
        <v>145</v>
      </c>
      <c r="AT304" s="231" t="s">
        <v>140</v>
      </c>
      <c r="AU304" s="231" t="s">
        <v>83</v>
      </c>
      <c r="AY304" s="19" t="s">
        <v>137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9" t="s">
        <v>81</v>
      </c>
      <c r="BK304" s="232">
        <f>ROUND(I304*H304,2)</f>
        <v>0</v>
      </c>
      <c r="BL304" s="19" t="s">
        <v>145</v>
      </c>
      <c r="BM304" s="231" t="s">
        <v>1790</v>
      </c>
    </row>
    <row r="305" s="13" customFormat="1">
      <c r="A305" s="13"/>
      <c r="B305" s="233"/>
      <c r="C305" s="234"/>
      <c r="D305" s="235" t="s">
        <v>147</v>
      </c>
      <c r="E305" s="236" t="s">
        <v>19</v>
      </c>
      <c r="F305" s="237" t="s">
        <v>1791</v>
      </c>
      <c r="G305" s="234"/>
      <c r="H305" s="236" t="s">
        <v>19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147</v>
      </c>
      <c r="AU305" s="243" t="s">
        <v>83</v>
      </c>
      <c r="AV305" s="13" t="s">
        <v>81</v>
      </c>
      <c r="AW305" s="13" t="s">
        <v>35</v>
      </c>
      <c r="AX305" s="13" t="s">
        <v>73</v>
      </c>
      <c r="AY305" s="243" t="s">
        <v>137</v>
      </c>
    </row>
    <row r="306" s="14" customFormat="1">
      <c r="A306" s="14"/>
      <c r="B306" s="244"/>
      <c r="C306" s="245"/>
      <c r="D306" s="235" t="s">
        <v>147</v>
      </c>
      <c r="E306" s="246" t="s">
        <v>19</v>
      </c>
      <c r="F306" s="247" t="s">
        <v>1792</v>
      </c>
      <c r="G306" s="245"/>
      <c r="H306" s="248">
        <v>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147</v>
      </c>
      <c r="AU306" s="254" t="s">
        <v>83</v>
      </c>
      <c r="AV306" s="14" t="s">
        <v>83</v>
      </c>
      <c r="AW306" s="14" t="s">
        <v>35</v>
      </c>
      <c r="AX306" s="14" t="s">
        <v>73</v>
      </c>
      <c r="AY306" s="254" t="s">
        <v>137</v>
      </c>
    </row>
    <row r="307" s="13" customFormat="1">
      <c r="A307" s="13"/>
      <c r="B307" s="233"/>
      <c r="C307" s="234"/>
      <c r="D307" s="235" t="s">
        <v>147</v>
      </c>
      <c r="E307" s="236" t="s">
        <v>19</v>
      </c>
      <c r="F307" s="237" t="s">
        <v>1793</v>
      </c>
      <c r="G307" s="234"/>
      <c r="H307" s="236" t="s">
        <v>19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147</v>
      </c>
      <c r="AU307" s="243" t="s">
        <v>83</v>
      </c>
      <c r="AV307" s="13" t="s">
        <v>81</v>
      </c>
      <c r="AW307" s="13" t="s">
        <v>35</v>
      </c>
      <c r="AX307" s="13" t="s">
        <v>73</v>
      </c>
      <c r="AY307" s="243" t="s">
        <v>137</v>
      </c>
    </row>
    <row r="308" s="14" customFormat="1">
      <c r="A308" s="14"/>
      <c r="B308" s="244"/>
      <c r="C308" s="245"/>
      <c r="D308" s="235" t="s">
        <v>147</v>
      </c>
      <c r="E308" s="246" t="s">
        <v>19</v>
      </c>
      <c r="F308" s="247" t="s">
        <v>261</v>
      </c>
      <c r="G308" s="245"/>
      <c r="H308" s="248">
        <v>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147</v>
      </c>
      <c r="AU308" s="254" t="s">
        <v>83</v>
      </c>
      <c r="AV308" s="14" t="s">
        <v>83</v>
      </c>
      <c r="AW308" s="14" t="s">
        <v>35</v>
      </c>
      <c r="AX308" s="14" t="s">
        <v>73</v>
      </c>
      <c r="AY308" s="254" t="s">
        <v>137</v>
      </c>
    </row>
    <row r="309" s="13" customFormat="1">
      <c r="A309" s="13"/>
      <c r="B309" s="233"/>
      <c r="C309" s="234"/>
      <c r="D309" s="235" t="s">
        <v>147</v>
      </c>
      <c r="E309" s="236" t="s">
        <v>19</v>
      </c>
      <c r="F309" s="237" t="s">
        <v>1794</v>
      </c>
      <c r="G309" s="234"/>
      <c r="H309" s="236" t="s">
        <v>19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147</v>
      </c>
      <c r="AU309" s="243" t="s">
        <v>83</v>
      </c>
      <c r="AV309" s="13" t="s">
        <v>81</v>
      </c>
      <c r="AW309" s="13" t="s">
        <v>35</v>
      </c>
      <c r="AX309" s="13" t="s">
        <v>73</v>
      </c>
      <c r="AY309" s="243" t="s">
        <v>137</v>
      </c>
    </row>
    <row r="310" s="14" customFormat="1">
      <c r="A310" s="14"/>
      <c r="B310" s="244"/>
      <c r="C310" s="245"/>
      <c r="D310" s="235" t="s">
        <v>147</v>
      </c>
      <c r="E310" s="246" t="s">
        <v>19</v>
      </c>
      <c r="F310" s="247" t="s">
        <v>340</v>
      </c>
      <c r="G310" s="245"/>
      <c r="H310" s="248">
        <v>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147</v>
      </c>
      <c r="AU310" s="254" t="s">
        <v>83</v>
      </c>
      <c r="AV310" s="14" t="s">
        <v>83</v>
      </c>
      <c r="AW310" s="14" t="s">
        <v>35</v>
      </c>
      <c r="AX310" s="14" t="s">
        <v>73</v>
      </c>
      <c r="AY310" s="254" t="s">
        <v>137</v>
      </c>
    </row>
    <row r="311" s="13" customFormat="1">
      <c r="A311" s="13"/>
      <c r="B311" s="233"/>
      <c r="C311" s="234"/>
      <c r="D311" s="235" t="s">
        <v>147</v>
      </c>
      <c r="E311" s="236" t="s">
        <v>19</v>
      </c>
      <c r="F311" s="237" t="s">
        <v>1795</v>
      </c>
      <c r="G311" s="234"/>
      <c r="H311" s="236" t="s">
        <v>19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147</v>
      </c>
      <c r="AU311" s="243" t="s">
        <v>83</v>
      </c>
      <c r="AV311" s="13" t="s">
        <v>81</v>
      </c>
      <c r="AW311" s="13" t="s">
        <v>35</v>
      </c>
      <c r="AX311" s="13" t="s">
        <v>73</v>
      </c>
      <c r="AY311" s="243" t="s">
        <v>137</v>
      </c>
    </row>
    <row r="312" s="14" customFormat="1">
      <c r="A312" s="14"/>
      <c r="B312" s="244"/>
      <c r="C312" s="245"/>
      <c r="D312" s="235" t="s">
        <v>147</v>
      </c>
      <c r="E312" s="246" t="s">
        <v>19</v>
      </c>
      <c r="F312" s="247" t="s">
        <v>1792</v>
      </c>
      <c r="G312" s="245"/>
      <c r="H312" s="248">
        <v>3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147</v>
      </c>
      <c r="AU312" s="254" t="s">
        <v>83</v>
      </c>
      <c r="AV312" s="14" t="s">
        <v>83</v>
      </c>
      <c r="AW312" s="14" t="s">
        <v>35</v>
      </c>
      <c r="AX312" s="14" t="s">
        <v>73</v>
      </c>
      <c r="AY312" s="254" t="s">
        <v>137</v>
      </c>
    </row>
    <row r="313" s="13" customFormat="1">
      <c r="A313" s="13"/>
      <c r="B313" s="233"/>
      <c r="C313" s="234"/>
      <c r="D313" s="235" t="s">
        <v>147</v>
      </c>
      <c r="E313" s="236" t="s">
        <v>19</v>
      </c>
      <c r="F313" s="237" t="s">
        <v>1796</v>
      </c>
      <c r="G313" s="234"/>
      <c r="H313" s="236" t="s">
        <v>19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147</v>
      </c>
      <c r="AU313" s="243" t="s">
        <v>83</v>
      </c>
      <c r="AV313" s="13" t="s">
        <v>81</v>
      </c>
      <c r="AW313" s="13" t="s">
        <v>35</v>
      </c>
      <c r="AX313" s="13" t="s">
        <v>73</v>
      </c>
      <c r="AY313" s="243" t="s">
        <v>137</v>
      </c>
    </row>
    <row r="314" s="14" customFormat="1">
      <c r="A314" s="14"/>
      <c r="B314" s="244"/>
      <c r="C314" s="245"/>
      <c r="D314" s="235" t="s">
        <v>147</v>
      </c>
      <c r="E314" s="246" t="s">
        <v>19</v>
      </c>
      <c r="F314" s="247" t="s">
        <v>340</v>
      </c>
      <c r="G314" s="245"/>
      <c r="H314" s="248">
        <v>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147</v>
      </c>
      <c r="AU314" s="254" t="s">
        <v>83</v>
      </c>
      <c r="AV314" s="14" t="s">
        <v>83</v>
      </c>
      <c r="AW314" s="14" t="s">
        <v>35</v>
      </c>
      <c r="AX314" s="14" t="s">
        <v>73</v>
      </c>
      <c r="AY314" s="254" t="s">
        <v>137</v>
      </c>
    </row>
    <row r="315" s="15" customFormat="1">
      <c r="A315" s="15"/>
      <c r="B315" s="265"/>
      <c r="C315" s="266"/>
      <c r="D315" s="235" t="s">
        <v>147</v>
      </c>
      <c r="E315" s="267" t="s">
        <v>19</v>
      </c>
      <c r="F315" s="268" t="s">
        <v>201</v>
      </c>
      <c r="G315" s="266"/>
      <c r="H315" s="269">
        <v>10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5" t="s">
        <v>147</v>
      </c>
      <c r="AU315" s="275" t="s">
        <v>83</v>
      </c>
      <c r="AV315" s="15" t="s">
        <v>145</v>
      </c>
      <c r="AW315" s="15" t="s">
        <v>35</v>
      </c>
      <c r="AX315" s="15" t="s">
        <v>81</v>
      </c>
      <c r="AY315" s="275" t="s">
        <v>137</v>
      </c>
    </row>
    <row r="316" s="2" customFormat="1" ht="21.75" customHeight="1">
      <c r="A316" s="40"/>
      <c r="B316" s="41"/>
      <c r="C316" s="255" t="s">
        <v>279</v>
      </c>
      <c r="D316" s="255" t="s">
        <v>157</v>
      </c>
      <c r="E316" s="256" t="s">
        <v>1797</v>
      </c>
      <c r="F316" s="257" t="s">
        <v>1798</v>
      </c>
      <c r="G316" s="258" t="s">
        <v>152</v>
      </c>
      <c r="H316" s="259">
        <v>3</v>
      </c>
      <c r="I316" s="260"/>
      <c r="J316" s="261">
        <f>ROUND(I316*H316,2)</f>
        <v>0</v>
      </c>
      <c r="K316" s="257" t="s">
        <v>390</v>
      </c>
      <c r="L316" s="262"/>
      <c r="M316" s="263" t="s">
        <v>19</v>
      </c>
      <c r="N316" s="264" t="s">
        <v>44</v>
      </c>
      <c r="O316" s="86"/>
      <c r="P316" s="229">
        <f>O316*H316</f>
        <v>0</v>
      </c>
      <c r="Q316" s="229">
        <v>4.6980000000000004</v>
      </c>
      <c r="R316" s="229">
        <f>Q316*H316</f>
        <v>14.094000000000001</v>
      </c>
      <c r="S316" s="229">
        <v>0</v>
      </c>
      <c r="T316" s="23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1" t="s">
        <v>160</v>
      </c>
      <c r="AT316" s="231" t="s">
        <v>157</v>
      </c>
      <c r="AU316" s="231" t="s">
        <v>83</v>
      </c>
      <c r="AY316" s="19" t="s">
        <v>137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9" t="s">
        <v>81</v>
      </c>
      <c r="BK316" s="232">
        <f>ROUND(I316*H316,2)</f>
        <v>0</v>
      </c>
      <c r="BL316" s="19" t="s">
        <v>145</v>
      </c>
      <c r="BM316" s="231" t="s">
        <v>1799</v>
      </c>
    </row>
    <row r="317" s="13" customFormat="1">
      <c r="A317" s="13"/>
      <c r="B317" s="233"/>
      <c r="C317" s="234"/>
      <c r="D317" s="235" t="s">
        <v>147</v>
      </c>
      <c r="E317" s="236" t="s">
        <v>19</v>
      </c>
      <c r="F317" s="237" t="s">
        <v>1791</v>
      </c>
      <c r="G317" s="234"/>
      <c r="H317" s="236" t="s">
        <v>19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147</v>
      </c>
      <c r="AU317" s="243" t="s">
        <v>83</v>
      </c>
      <c r="AV317" s="13" t="s">
        <v>81</v>
      </c>
      <c r="AW317" s="13" t="s">
        <v>35</v>
      </c>
      <c r="AX317" s="13" t="s">
        <v>73</v>
      </c>
      <c r="AY317" s="243" t="s">
        <v>137</v>
      </c>
    </row>
    <row r="318" s="14" customFormat="1">
      <c r="A318" s="14"/>
      <c r="B318" s="244"/>
      <c r="C318" s="245"/>
      <c r="D318" s="235" t="s">
        <v>147</v>
      </c>
      <c r="E318" s="246" t="s">
        <v>19</v>
      </c>
      <c r="F318" s="247" t="s">
        <v>1792</v>
      </c>
      <c r="G318" s="245"/>
      <c r="H318" s="248">
        <v>3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147</v>
      </c>
      <c r="AU318" s="254" t="s">
        <v>83</v>
      </c>
      <c r="AV318" s="14" t="s">
        <v>83</v>
      </c>
      <c r="AW318" s="14" t="s">
        <v>35</v>
      </c>
      <c r="AX318" s="14" t="s">
        <v>81</v>
      </c>
      <c r="AY318" s="254" t="s">
        <v>137</v>
      </c>
    </row>
    <row r="319" s="2" customFormat="1" ht="21.75" customHeight="1">
      <c r="A319" s="40"/>
      <c r="B319" s="41"/>
      <c r="C319" s="255" t="s">
        <v>283</v>
      </c>
      <c r="D319" s="255" t="s">
        <v>157</v>
      </c>
      <c r="E319" s="256" t="s">
        <v>1800</v>
      </c>
      <c r="F319" s="257" t="s">
        <v>1801</v>
      </c>
      <c r="G319" s="258" t="s">
        <v>152</v>
      </c>
      <c r="H319" s="259">
        <v>2</v>
      </c>
      <c r="I319" s="260"/>
      <c r="J319" s="261">
        <f>ROUND(I319*H319,2)</f>
        <v>0</v>
      </c>
      <c r="K319" s="257" t="s">
        <v>390</v>
      </c>
      <c r="L319" s="262"/>
      <c r="M319" s="263" t="s">
        <v>19</v>
      </c>
      <c r="N319" s="264" t="s">
        <v>44</v>
      </c>
      <c r="O319" s="86"/>
      <c r="P319" s="229">
        <f>O319*H319</f>
        <v>0</v>
      </c>
      <c r="Q319" s="229">
        <v>4.5730000000000004</v>
      </c>
      <c r="R319" s="229">
        <f>Q319*H319</f>
        <v>9.1460000000000008</v>
      </c>
      <c r="S319" s="229">
        <v>0</v>
      </c>
      <c r="T319" s="23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31" t="s">
        <v>160</v>
      </c>
      <c r="AT319" s="231" t="s">
        <v>157</v>
      </c>
      <c r="AU319" s="231" t="s">
        <v>83</v>
      </c>
      <c r="AY319" s="19" t="s">
        <v>137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9" t="s">
        <v>81</v>
      </c>
      <c r="BK319" s="232">
        <f>ROUND(I319*H319,2)</f>
        <v>0</v>
      </c>
      <c r="BL319" s="19" t="s">
        <v>145</v>
      </c>
      <c r="BM319" s="231" t="s">
        <v>1802</v>
      </c>
    </row>
    <row r="320" s="13" customFormat="1">
      <c r="A320" s="13"/>
      <c r="B320" s="233"/>
      <c r="C320" s="234"/>
      <c r="D320" s="235" t="s">
        <v>147</v>
      </c>
      <c r="E320" s="236" t="s">
        <v>19</v>
      </c>
      <c r="F320" s="237" t="s">
        <v>1793</v>
      </c>
      <c r="G320" s="234"/>
      <c r="H320" s="236" t="s">
        <v>19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147</v>
      </c>
      <c r="AU320" s="243" t="s">
        <v>83</v>
      </c>
      <c r="AV320" s="13" t="s">
        <v>81</v>
      </c>
      <c r="AW320" s="13" t="s">
        <v>35</v>
      </c>
      <c r="AX320" s="13" t="s">
        <v>73</v>
      </c>
      <c r="AY320" s="243" t="s">
        <v>137</v>
      </c>
    </row>
    <row r="321" s="14" customFormat="1">
      <c r="A321" s="14"/>
      <c r="B321" s="244"/>
      <c r="C321" s="245"/>
      <c r="D321" s="235" t="s">
        <v>147</v>
      </c>
      <c r="E321" s="246" t="s">
        <v>19</v>
      </c>
      <c r="F321" s="247" t="s">
        <v>261</v>
      </c>
      <c r="G321" s="245"/>
      <c r="H321" s="248">
        <v>2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147</v>
      </c>
      <c r="AU321" s="254" t="s">
        <v>83</v>
      </c>
      <c r="AV321" s="14" t="s">
        <v>83</v>
      </c>
      <c r="AW321" s="14" t="s">
        <v>35</v>
      </c>
      <c r="AX321" s="14" t="s">
        <v>81</v>
      </c>
      <c r="AY321" s="254" t="s">
        <v>137</v>
      </c>
    </row>
    <row r="322" s="2" customFormat="1" ht="21.75" customHeight="1">
      <c r="A322" s="40"/>
      <c r="B322" s="41"/>
      <c r="C322" s="255" t="s">
        <v>289</v>
      </c>
      <c r="D322" s="255" t="s">
        <v>157</v>
      </c>
      <c r="E322" s="256" t="s">
        <v>1803</v>
      </c>
      <c r="F322" s="257" t="s">
        <v>1804</v>
      </c>
      <c r="G322" s="258" t="s">
        <v>152</v>
      </c>
      <c r="H322" s="259">
        <v>1</v>
      </c>
      <c r="I322" s="260"/>
      <c r="J322" s="261">
        <f>ROUND(I322*H322,2)</f>
        <v>0</v>
      </c>
      <c r="K322" s="257" t="s">
        <v>390</v>
      </c>
      <c r="L322" s="262"/>
      <c r="M322" s="263" t="s">
        <v>19</v>
      </c>
      <c r="N322" s="264" t="s">
        <v>44</v>
      </c>
      <c r="O322" s="86"/>
      <c r="P322" s="229">
        <f>O322*H322</f>
        <v>0</v>
      </c>
      <c r="Q322" s="229">
        <v>4.5730000000000004</v>
      </c>
      <c r="R322" s="229">
        <f>Q322*H322</f>
        <v>4.5730000000000004</v>
      </c>
      <c r="S322" s="229">
        <v>0</v>
      </c>
      <c r="T322" s="23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1" t="s">
        <v>160</v>
      </c>
      <c r="AT322" s="231" t="s">
        <v>157</v>
      </c>
      <c r="AU322" s="231" t="s">
        <v>83</v>
      </c>
      <c r="AY322" s="19" t="s">
        <v>137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9" t="s">
        <v>81</v>
      </c>
      <c r="BK322" s="232">
        <f>ROUND(I322*H322,2)</f>
        <v>0</v>
      </c>
      <c r="BL322" s="19" t="s">
        <v>145</v>
      </c>
      <c r="BM322" s="231" t="s">
        <v>1805</v>
      </c>
    </row>
    <row r="323" s="13" customFormat="1">
      <c r="A323" s="13"/>
      <c r="B323" s="233"/>
      <c r="C323" s="234"/>
      <c r="D323" s="235" t="s">
        <v>147</v>
      </c>
      <c r="E323" s="236" t="s">
        <v>19</v>
      </c>
      <c r="F323" s="237" t="s">
        <v>1794</v>
      </c>
      <c r="G323" s="234"/>
      <c r="H323" s="236" t="s">
        <v>19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147</v>
      </c>
      <c r="AU323" s="243" t="s">
        <v>83</v>
      </c>
      <c r="AV323" s="13" t="s">
        <v>81</v>
      </c>
      <c r="AW323" s="13" t="s">
        <v>35</v>
      </c>
      <c r="AX323" s="13" t="s">
        <v>73</v>
      </c>
      <c r="AY323" s="243" t="s">
        <v>137</v>
      </c>
    </row>
    <row r="324" s="14" customFormat="1">
      <c r="A324" s="14"/>
      <c r="B324" s="244"/>
      <c r="C324" s="245"/>
      <c r="D324" s="235" t="s">
        <v>147</v>
      </c>
      <c r="E324" s="246" t="s">
        <v>19</v>
      </c>
      <c r="F324" s="247" t="s">
        <v>340</v>
      </c>
      <c r="G324" s="245"/>
      <c r="H324" s="248">
        <v>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147</v>
      </c>
      <c r="AU324" s="254" t="s">
        <v>83</v>
      </c>
      <c r="AV324" s="14" t="s">
        <v>83</v>
      </c>
      <c r="AW324" s="14" t="s">
        <v>35</v>
      </c>
      <c r="AX324" s="14" t="s">
        <v>81</v>
      </c>
      <c r="AY324" s="254" t="s">
        <v>137</v>
      </c>
    </row>
    <row r="325" s="2" customFormat="1" ht="21.75" customHeight="1">
      <c r="A325" s="40"/>
      <c r="B325" s="41"/>
      <c r="C325" s="255" t="s">
        <v>312</v>
      </c>
      <c r="D325" s="255" t="s">
        <v>157</v>
      </c>
      <c r="E325" s="256" t="s">
        <v>1806</v>
      </c>
      <c r="F325" s="257" t="s">
        <v>1807</v>
      </c>
      <c r="G325" s="258" t="s">
        <v>152</v>
      </c>
      <c r="H325" s="259">
        <v>3</v>
      </c>
      <c r="I325" s="260"/>
      <c r="J325" s="261">
        <f>ROUND(I325*H325,2)</f>
        <v>0</v>
      </c>
      <c r="K325" s="257" t="s">
        <v>390</v>
      </c>
      <c r="L325" s="262"/>
      <c r="M325" s="263" t="s">
        <v>19</v>
      </c>
      <c r="N325" s="264" t="s">
        <v>44</v>
      </c>
      <c r="O325" s="86"/>
      <c r="P325" s="229">
        <f>O325*H325</f>
        <v>0</v>
      </c>
      <c r="Q325" s="229">
        <v>4.5730000000000004</v>
      </c>
      <c r="R325" s="229">
        <f>Q325*H325</f>
        <v>13.719000000000001</v>
      </c>
      <c r="S325" s="229">
        <v>0</v>
      </c>
      <c r="T325" s="23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1" t="s">
        <v>160</v>
      </c>
      <c r="AT325" s="231" t="s">
        <v>157</v>
      </c>
      <c r="AU325" s="231" t="s">
        <v>83</v>
      </c>
      <c r="AY325" s="19" t="s">
        <v>137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9" t="s">
        <v>81</v>
      </c>
      <c r="BK325" s="232">
        <f>ROUND(I325*H325,2)</f>
        <v>0</v>
      </c>
      <c r="BL325" s="19" t="s">
        <v>145</v>
      </c>
      <c r="BM325" s="231" t="s">
        <v>1808</v>
      </c>
    </row>
    <row r="326" s="13" customFormat="1">
      <c r="A326" s="13"/>
      <c r="B326" s="233"/>
      <c r="C326" s="234"/>
      <c r="D326" s="235" t="s">
        <v>147</v>
      </c>
      <c r="E326" s="236" t="s">
        <v>19</v>
      </c>
      <c r="F326" s="237" t="s">
        <v>1795</v>
      </c>
      <c r="G326" s="234"/>
      <c r="H326" s="236" t="s">
        <v>19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147</v>
      </c>
      <c r="AU326" s="243" t="s">
        <v>83</v>
      </c>
      <c r="AV326" s="13" t="s">
        <v>81</v>
      </c>
      <c r="AW326" s="13" t="s">
        <v>35</v>
      </c>
      <c r="AX326" s="13" t="s">
        <v>73</v>
      </c>
      <c r="AY326" s="243" t="s">
        <v>137</v>
      </c>
    </row>
    <row r="327" s="14" customFormat="1">
      <c r="A327" s="14"/>
      <c r="B327" s="244"/>
      <c r="C327" s="245"/>
      <c r="D327" s="235" t="s">
        <v>147</v>
      </c>
      <c r="E327" s="246" t="s">
        <v>19</v>
      </c>
      <c r="F327" s="247" t="s">
        <v>1792</v>
      </c>
      <c r="G327" s="245"/>
      <c r="H327" s="248">
        <v>3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147</v>
      </c>
      <c r="AU327" s="254" t="s">
        <v>83</v>
      </c>
      <c r="AV327" s="14" t="s">
        <v>83</v>
      </c>
      <c r="AW327" s="14" t="s">
        <v>35</v>
      </c>
      <c r="AX327" s="14" t="s">
        <v>81</v>
      </c>
      <c r="AY327" s="254" t="s">
        <v>137</v>
      </c>
    </row>
    <row r="328" s="2" customFormat="1" ht="21.75" customHeight="1">
      <c r="A328" s="40"/>
      <c r="B328" s="41"/>
      <c r="C328" s="255" t="s">
        <v>320</v>
      </c>
      <c r="D328" s="255" t="s">
        <v>157</v>
      </c>
      <c r="E328" s="256" t="s">
        <v>1809</v>
      </c>
      <c r="F328" s="257" t="s">
        <v>1810</v>
      </c>
      <c r="G328" s="258" t="s">
        <v>152</v>
      </c>
      <c r="H328" s="259">
        <v>1</v>
      </c>
      <c r="I328" s="260"/>
      <c r="J328" s="261">
        <f>ROUND(I328*H328,2)</f>
        <v>0</v>
      </c>
      <c r="K328" s="257" t="s">
        <v>390</v>
      </c>
      <c r="L328" s="262"/>
      <c r="M328" s="263" t="s">
        <v>19</v>
      </c>
      <c r="N328" s="264" t="s">
        <v>44</v>
      </c>
      <c r="O328" s="86"/>
      <c r="P328" s="229">
        <f>O328*H328</f>
        <v>0</v>
      </c>
      <c r="Q328" s="229">
        <v>3.7330000000000001</v>
      </c>
      <c r="R328" s="229">
        <f>Q328*H328</f>
        <v>3.7330000000000001</v>
      </c>
      <c r="S328" s="229">
        <v>0</v>
      </c>
      <c r="T328" s="23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1" t="s">
        <v>160</v>
      </c>
      <c r="AT328" s="231" t="s">
        <v>157</v>
      </c>
      <c r="AU328" s="231" t="s">
        <v>83</v>
      </c>
      <c r="AY328" s="19" t="s">
        <v>137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9" t="s">
        <v>81</v>
      </c>
      <c r="BK328" s="232">
        <f>ROUND(I328*H328,2)</f>
        <v>0</v>
      </c>
      <c r="BL328" s="19" t="s">
        <v>145</v>
      </c>
      <c r="BM328" s="231" t="s">
        <v>1811</v>
      </c>
    </row>
    <row r="329" s="13" customFormat="1">
      <c r="A329" s="13"/>
      <c r="B329" s="233"/>
      <c r="C329" s="234"/>
      <c r="D329" s="235" t="s">
        <v>147</v>
      </c>
      <c r="E329" s="236" t="s">
        <v>19</v>
      </c>
      <c r="F329" s="237" t="s">
        <v>1796</v>
      </c>
      <c r="G329" s="234"/>
      <c r="H329" s="236" t="s">
        <v>19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147</v>
      </c>
      <c r="AU329" s="243" t="s">
        <v>83</v>
      </c>
      <c r="AV329" s="13" t="s">
        <v>81</v>
      </c>
      <c r="AW329" s="13" t="s">
        <v>35</v>
      </c>
      <c r="AX329" s="13" t="s">
        <v>73</v>
      </c>
      <c r="AY329" s="243" t="s">
        <v>137</v>
      </c>
    </row>
    <row r="330" s="14" customFormat="1">
      <c r="A330" s="14"/>
      <c r="B330" s="244"/>
      <c r="C330" s="245"/>
      <c r="D330" s="235" t="s">
        <v>147</v>
      </c>
      <c r="E330" s="246" t="s">
        <v>19</v>
      </c>
      <c r="F330" s="247" t="s">
        <v>340</v>
      </c>
      <c r="G330" s="245"/>
      <c r="H330" s="248">
        <v>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147</v>
      </c>
      <c r="AU330" s="254" t="s">
        <v>83</v>
      </c>
      <c r="AV330" s="14" t="s">
        <v>83</v>
      </c>
      <c r="AW330" s="14" t="s">
        <v>35</v>
      </c>
      <c r="AX330" s="14" t="s">
        <v>81</v>
      </c>
      <c r="AY330" s="254" t="s">
        <v>137</v>
      </c>
    </row>
    <row r="331" s="2" customFormat="1" ht="21.75" customHeight="1">
      <c r="A331" s="40"/>
      <c r="B331" s="41"/>
      <c r="C331" s="220" t="s">
        <v>327</v>
      </c>
      <c r="D331" s="220" t="s">
        <v>140</v>
      </c>
      <c r="E331" s="221" t="s">
        <v>1812</v>
      </c>
      <c r="F331" s="222" t="s">
        <v>1813</v>
      </c>
      <c r="G331" s="223" t="s">
        <v>164</v>
      </c>
      <c r="H331" s="224">
        <v>1.3300000000000001</v>
      </c>
      <c r="I331" s="225"/>
      <c r="J331" s="226">
        <f>ROUND(I331*H331,2)</f>
        <v>0</v>
      </c>
      <c r="K331" s="222" t="s">
        <v>144</v>
      </c>
      <c r="L331" s="46"/>
      <c r="M331" s="227" t="s">
        <v>19</v>
      </c>
      <c r="N331" s="228" t="s">
        <v>44</v>
      </c>
      <c r="O331" s="86"/>
      <c r="P331" s="229">
        <f>O331*H331</f>
        <v>0</v>
      </c>
      <c r="Q331" s="229">
        <v>2.4533999999999998</v>
      </c>
      <c r="R331" s="229">
        <f>Q331*H331</f>
        <v>3.2630219999999999</v>
      </c>
      <c r="S331" s="229">
        <v>0</v>
      </c>
      <c r="T331" s="230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31" t="s">
        <v>145</v>
      </c>
      <c r="AT331" s="231" t="s">
        <v>140</v>
      </c>
      <c r="AU331" s="231" t="s">
        <v>83</v>
      </c>
      <c r="AY331" s="19" t="s">
        <v>137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9" t="s">
        <v>81</v>
      </c>
      <c r="BK331" s="232">
        <f>ROUND(I331*H331,2)</f>
        <v>0</v>
      </c>
      <c r="BL331" s="19" t="s">
        <v>145</v>
      </c>
      <c r="BM331" s="231" t="s">
        <v>1814</v>
      </c>
    </row>
    <row r="332" s="14" customFormat="1">
      <c r="A332" s="14"/>
      <c r="B332" s="244"/>
      <c r="C332" s="245"/>
      <c r="D332" s="235" t="s">
        <v>147</v>
      </c>
      <c r="E332" s="246" t="s">
        <v>19</v>
      </c>
      <c r="F332" s="247" t="s">
        <v>1815</v>
      </c>
      <c r="G332" s="245"/>
      <c r="H332" s="248">
        <v>0.33200000000000002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147</v>
      </c>
      <c r="AU332" s="254" t="s">
        <v>83</v>
      </c>
      <c r="AV332" s="14" t="s">
        <v>83</v>
      </c>
      <c r="AW332" s="14" t="s">
        <v>35</v>
      </c>
      <c r="AX332" s="14" t="s">
        <v>73</v>
      </c>
      <c r="AY332" s="254" t="s">
        <v>137</v>
      </c>
    </row>
    <row r="333" s="14" customFormat="1">
      <c r="A333" s="14"/>
      <c r="B333" s="244"/>
      <c r="C333" s="245"/>
      <c r="D333" s="235" t="s">
        <v>147</v>
      </c>
      <c r="E333" s="246" t="s">
        <v>19</v>
      </c>
      <c r="F333" s="247" t="s">
        <v>1816</v>
      </c>
      <c r="G333" s="245"/>
      <c r="H333" s="248">
        <v>0.998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147</v>
      </c>
      <c r="AU333" s="254" t="s">
        <v>83</v>
      </c>
      <c r="AV333" s="14" t="s">
        <v>83</v>
      </c>
      <c r="AW333" s="14" t="s">
        <v>35</v>
      </c>
      <c r="AX333" s="14" t="s">
        <v>73</v>
      </c>
      <c r="AY333" s="254" t="s">
        <v>137</v>
      </c>
    </row>
    <row r="334" s="15" customFormat="1">
      <c r="A334" s="15"/>
      <c r="B334" s="265"/>
      <c r="C334" s="266"/>
      <c r="D334" s="235" t="s">
        <v>147</v>
      </c>
      <c r="E334" s="267" t="s">
        <v>19</v>
      </c>
      <c r="F334" s="268" t="s">
        <v>201</v>
      </c>
      <c r="G334" s="266"/>
      <c r="H334" s="269">
        <v>1.3300000000000001</v>
      </c>
      <c r="I334" s="270"/>
      <c r="J334" s="266"/>
      <c r="K334" s="266"/>
      <c r="L334" s="271"/>
      <c r="M334" s="272"/>
      <c r="N334" s="273"/>
      <c r="O334" s="273"/>
      <c r="P334" s="273"/>
      <c r="Q334" s="273"/>
      <c r="R334" s="273"/>
      <c r="S334" s="273"/>
      <c r="T334" s="27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5" t="s">
        <v>147</v>
      </c>
      <c r="AU334" s="275" t="s">
        <v>83</v>
      </c>
      <c r="AV334" s="15" t="s">
        <v>145</v>
      </c>
      <c r="AW334" s="15" t="s">
        <v>35</v>
      </c>
      <c r="AX334" s="15" t="s">
        <v>81</v>
      </c>
      <c r="AY334" s="275" t="s">
        <v>137</v>
      </c>
    </row>
    <row r="335" s="2" customFormat="1" ht="21.75" customHeight="1">
      <c r="A335" s="40"/>
      <c r="B335" s="41"/>
      <c r="C335" s="220" t="s">
        <v>332</v>
      </c>
      <c r="D335" s="220" t="s">
        <v>140</v>
      </c>
      <c r="E335" s="221" t="s">
        <v>240</v>
      </c>
      <c r="F335" s="222" t="s">
        <v>241</v>
      </c>
      <c r="G335" s="223" t="s">
        <v>143</v>
      </c>
      <c r="H335" s="224">
        <v>2.464</v>
      </c>
      <c r="I335" s="225"/>
      <c r="J335" s="226">
        <f>ROUND(I335*H335,2)</f>
        <v>0</v>
      </c>
      <c r="K335" s="222" t="s">
        <v>144</v>
      </c>
      <c r="L335" s="46"/>
      <c r="M335" s="227" t="s">
        <v>19</v>
      </c>
      <c r="N335" s="228" t="s">
        <v>44</v>
      </c>
      <c r="O335" s="86"/>
      <c r="P335" s="229">
        <f>O335*H335</f>
        <v>0</v>
      </c>
      <c r="Q335" s="229">
        <v>0.0057600000000000004</v>
      </c>
      <c r="R335" s="229">
        <f>Q335*H335</f>
        <v>0.014192640000000001</v>
      </c>
      <c r="S335" s="229">
        <v>0</v>
      </c>
      <c r="T335" s="23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31" t="s">
        <v>145</v>
      </c>
      <c r="AT335" s="231" t="s">
        <v>140</v>
      </c>
      <c r="AU335" s="231" t="s">
        <v>83</v>
      </c>
      <c r="AY335" s="19" t="s">
        <v>137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9" t="s">
        <v>81</v>
      </c>
      <c r="BK335" s="232">
        <f>ROUND(I335*H335,2)</f>
        <v>0</v>
      </c>
      <c r="BL335" s="19" t="s">
        <v>145</v>
      </c>
      <c r="BM335" s="231" t="s">
        <v>1817</v>
      </c>
    </row>
    <row r="336" s="14" customFormat="1">
      <c r="A336" s="14"/>
      <c r="B336" s="244"/>
      <c r="C336" s="245"/>
      <c r="D336" s="235" t="s">
        <v>147</v>
      </c>
      <c r="E336" s="246" t="s">
        <v>19</v>
      </c>
      <c r="F336" s="247" t="s">
        <v>1818</v>
      </c>
      <c r="G336" s="245"/>
      <c r="H336" s="248">
        <v>2.464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147</v>
      </c>
      <c r="AU336" s="254" t="s">
        <v>83</v>
      </c>
      <c r="AV336" s="14" t="s">
        <v>83</v>
      </c>
      <c r="AW336" s="14" t="s">
        <v>35</v>
      </c>
      <c r="AX336" s="14" t="s">
        <v>81</v>
      </c>
      <c r="AY336" s="254" t="s">
        <v>137</v>
      </c>
    </row>
    <row r="337" s="2" customFormat="1" ht="21.75" customHeight="1">
      <c r="A337" s="40"/>
      <c r="B337" s="41"/>
      <c r="C337" s="220" t="s">
        <v>342</v>
      </c>
      <c r="D337" s="220" t="s">
        <v>140</v>
      </c>
      <c r="E337" s="221" t="s">
        <v>245</v>
      </c>
      <c r="F337" s="222" t="s">
        <v>246</v>
      </c>
      <c r="G337" s="223" t="s">
        <v>143</v>
      </c>
      <c r="H337" s="224">
        <v>2.464</v>
      </c>
      <c r="I337" s="225"/>
      <c r="J337" s="226">
        <f>ROUND(I337*H337,2)</f>
        <v>0</v>
      </c>
      <c r="K337" s="222" t="s">
        <v>144</v>
      </c>
      <c r="L337" s="46"/>
      <c r="M337" s="227" t="s">
        <v>19</v>
      </c>
      <c r="N337" s="228" t="s">
        <v>44</v>
      </c>
      <c r="O337" s="86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145</v>
      </c>
      <c r="AT337" s="231" t="s">
        <v>140</v>
      </c>
      <c r="AU337" s="231" t="s">
        <v>83</v>
      </c>
      <c r="AY337" s="19" t="s">
        <v>137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81</v>
      </c>
      <c r="BK337" s="232">
        <f>ROUND(I337*H337,2)</f>
        <v>0</v>
      </c>
      <c r="BL337" s="19" t="s">
        <v>145</v>
      </c>
      <c r="BM337" s="231" t="s">
        <v>1819</v>
      </c>
    </row>
    <row r="338" s="14" customFormat="1">
      <c r="A338" s="14"/>
      <c r="B338" s="244"/>
      <c r="C338" s="245"/>
      <c r="D338" s="235" t="s">
        <v>147</v>
      </c>
      <c r="E338" s="246" t="s">
        <v>19</v>
      </c>
      <c r="F338" s="247" t="s">
        <v>1818</v>
      </c>
      <c r="G338" s="245"/>
      <c r="H338" s="248">
        <v>2.464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147</v>
      </c>
      <c r="AU338" s="254" t="s">
        <v>83</v>
      </c>
      <c r="AV338" s="14" t="s">
        <v>83</v>
      </c>
      <c r="AW338" s="14" t="s">
        <v>35</v>
      </c>
      <c r="AX338" s="14" t="s">
        <v>81</v>
      </c>
      <c r="AY338" s="254" t="s">
        <v>137</v>
      </c>
    </row>
    <row r="339" s="2" customFormat="1" ht="21.75" customHeight="1">
      <c r="A339" s="40"/>
      <c r="B339" s="41"/>
      <c r="C339" s="220" t="s">
        <v>347</v>
      </c>
      <c r="D339" s="220" t="s">
        <v>140</v>
      </c>
      <c r="E339" s="221" t="s">
        <v>249</v>
      </c>
      <c r="F339" s="222" t="s">
        <v>250</v>
      </c>
      <c r="G339" s="223" t="s">
        <v>170</v>
      </c>
      <c r="H339" s="224">
        <v>0.35799999999999998</v>
      </c>
      <c r="I339" s="225"/>
      <c r="J339" s="226">
        <f>ROUND(I339*H339,2)</f>
        <v>0</v>
      </c>
      <c r="K339" s="222" t="s">
        <v>144</v>
      </c>
      <c r="L339" s="46"/>
      <c r="M339" s="227" t="s">
        <v>19</v>
      </c>
      <c r="N339" s="228" t="s">
        <v>44</v>
      </c>
      <c r="O339" s="86"/>
      <c r="P339" s="229">
        <f>O339*H339</f>
        <v>0</v>
      </c>
      <c r="Q339" s="229">
        <v>1.0525599999999999</v>
      </c>
      <c r="R339" s="229">
        <f>Q339*H339</f>
        <v>0.37681647999999995</v>
      </c>
      <c r="S339" s="229">
        <v>0</v>
      </c>
      <c r="T339" s="23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31" t="s">
        <v>145</v>
      </c>
      <c r="AT339" s="231" t="s">
        <v>140</v>
      </c>
      <c r="AU339" s="231" t="s">
        <v>83</v>
      </c>
      <c r="AY339" s="19" t="s">
        <v>137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9" t="s">
        <v>81</v>
      </c>
      <c r="BK339" s="232">
        <f>ROUND(I339*H339,2)</f>
        <v>0</v>
      </c>
      <c r="BL339" s="19" t="s">
        <v>145</v>
      </c>
      <c r="BM339" s="231" t="s">
        <v>1820</v>
      </c>
    </row>
    <row r="340" s="13" customFormat="1">
      <c r="A340" s="13"/>
      <c r="B340" s="233"/>
      <c r="C340" s="234"/>
      <c r="D340" s="235" t="s">
        <v>147</v>
      </c>
      <c r="E340" s="236" t="s">
        <v>19</v>
      </c>
      <c r="F340" s="237" t="s">
        <v>1821</v>
      </c>
      <c r="G340" s="234"/>
      <c r="H340" s="236" t="s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147</v>
      </c>
      <c r="AU340" s="243" t="s">
        <v>83</v>
      </c>
      <c r="AV340" s="13" t="s">
        <v>81</v>
      </c>
      <c r="AW340" s="13" t="s">
        <v>35</v>
      </c>
      <c r="AX340" s="13" t="s">
        <v>73</v>
      </c>
      <c r="AY340" s="243" t="s">
        <v>137</v>
      </c>
    </row>
    <row r="341" s="14" customFormat="1">
      <c r="A341" s="14"/>
      <c r="B341" s="244"/>
      <c r="C341" s="245"/>
      <c r="D341" s="235" t="s">
        <v>147</v>
      </c>
      <c r="E341" s="246" t="s">
        <v>19</v>
      </c>
      <c r="F341" s="247" t="s">
        <v>1822</v>
      </c>
      <c r="G341" s="245"/>
      <c r="H341" s="248">
        <v>0.35799999999999998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147</v>
      </c>
      <c r="AU341" s="254" t="s">
        <v>83</v>
      </c>
      <c r="AV341" s="14" t="s">
        <v>83</v>
      </c>
      <c r="AW341" s="14" t="s">
        <v>35</v>
      </c>
      <c r="AX341" s="14" t="s">
        <v>81</v>
      </c>
      <c r="AY341" s="254" t="s">
        <v>137</v>
      </c>
    </row>
    <row r="342" s="12" customFormat="1" ht="22.8" customHeight="1">
      <c r="A342" s="12"/>
      <c r="B342" s="204"/>
      <c r="C342" s="205"/>
      <c r="D342" s="206" t="s">
        <v>72</v>
      </c>
      <c r="E342" s="218" t="s">
        <v>167</v>
      </c>
      <c r="F342" s="218" t="s">
        <v>1823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SUM(P343:P386)</f>
        <v>0</v>
      </c>
      <c r="Q342" s="212"/>
      <c r="R342" s="213">
        <f>SUM(R343:R386)</f>
        <v>7.4459486999999998</v>
      </c>
      <c r="S342" s="212"/>
      <c r="T342" s="214">
        <f>SUM(T343:T386)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81</v>
      </c>
      <c r="AT342" s="216" t="s">
        <v>72</v>
      </c>
      <c r="AU342" s="216" t="s">
        <v>81</v>
      </c>
      <c r="AY342" s="215" t="s">
        <v>137</v>
      </c>
      <c r="BK342" s="217">
        <f>SUM(BK343:BK386)</f>
        <v>0</v>
      </c>
    </row>
    <row r="343" s="2" customFormat="1" ht="33" customHeight="1">
      <c r="A343" s="40"/>
      <c r="B343" s="41"/>
      <c r="C343" s="220" t="s">
        <v>353</v>
      </c>
      <c r="D343" s="220" t="s">
        <v>140</v>
      </c>
      <c r="E343" s="221" t="s">
        <v>1824</v>
      </c>
      <c r="F343" s="222" t="s">
        <v>1825</v>
      </c>
      <c r="G343" s="223" t="s">
        <v>143</v>
      </c>
      <c r="H343" s="224">
        <v>30.727</v>
      </c>
      <c r="I343" s="225"/>
      <c r="J343" s="226">
        <f>ROUND(I343*H343,2)</f>
        <v>0</v>
      </c>
      <c r="K343" s="222" t="s">
        <v>144</v>
      </c>
      <c r="L343" s="46"/>
      <c r="M343" s="227" t="s">
        <v>19</v>
      </c>
      <c r="N343" s="228" t="s">
        <v>44</v>
      </c>
      <c r="O343" s="8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1" t="s">
        <v>145</v>
      </c>
      <c r="AT343" s="231" t="s">
        <v>140</v>
      </c>
      <c r="AU343" s="231" t="s">
        <v>83</v>
      </c>
      <c r="AY343" s="19" t="s">
        <v>137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9" t="s">
        <v>81</v>
      </c>
      <c r="BK343" s="232">
        <f>ROUND(I343*H343,2)</f>
        <v>0</v>
      </c>
      <c r="BL343" s="19" t="s">
        <v>145</v>
      </c>
      <c r="BM343" s="231" t="s">
        <v>1826</v>
      </c>
    </row>
    <row r="344" s="14" customFormat="1">
      <c r="A344" s="14"/>
      <c r="B344" s="244"/>
      <c r="C344" s="245"/>
      <c r="D344" s="235" t="s">
        <v>147</v>
      </c>
      <c r="E344" s="246" t="s">
        <v>19</v>
      </c>
      <c r="F344" s="247" t="s">
        <v>1827</v>
      </c>
      <c r="G344" s="245"/>
      <c r="H344" s="248">
        <v>3.8999999999999999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147</v>
      </c>
      <c r="AU344" s="254" t="s">
        <v>83</v>
      </c>
      <c r="AV344" s="14" t="s">
        <v>83</v>
      </c>
      <c r="AW344" s="14" t="s">
        <v>35</v>
      </c>
      <c r="AX344" s="14" t="s">
        <v>73</v>
      </c>
      <c r="AY344" s="254" t="s">
        <v>137</v>
      </c>
    </row>
    <row r="345" s="14" customFormat="1">
      <c r="A345" s="14"/>
      <c r="B345" s="244"/>
      <c r="C345" s="245"/>
      <c r="D345" s="235" t="s">
        <v>147</v>
      </c>
      <c r="E345" s="246" t="s">
        <v>19</v>
      </c>
      <c r="F345" s="247" t="s">
        <v>1828</v>
      </c>
      <c r="G345" s="245"/>
      <c r="H345" s="248">
        <v>7.7999999999999998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147</v>
      </c>
      <c r="AU345" s="254" t="s">
        <v>83</v>
      </c>
      <c r="AV345" s="14" t="s">
        <v>83</v>
      </c>
      <c r="AW345" s="14" t="s">
        <v>35</v>
      </c>
      <c r="AX345" s="14" t="s">
        <v>73</v>
      </c>
      <c r="AY345" s="254" t="s">
        <v>137</v>
      </c>
    </row>
    <row r="346" s="14" customFormat="1">
      <c r="A346" s="14"/>
      <c r="B346" s="244"/>
      <c r="C346" s="245"/>
      <c r="D346" s="235" t="s">
        <v>147</v>
      </c>
      <c r="E346" s="246" t="s">
        <v>19</v>
      </c>
      <c r="F346" s="247" t="s">
        <v>1652</v>
      </c>
      <c r="G346" s="245"/>
      <c r="H346" s="248">
        <v>10.75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147</v>
      </c>
      <c r="AU346" s="254" t="s">
        <v>83</v>
      </c>
      <c r="AV346" s="14" t="s">
        <v>83</v>
      </c>
      <c r="AW346" s="14" t="s">
        <v>35</v>
      </c>
      <c r="AX346" s="14" t="s">
        <v>73</v>
      </c>
      <c r="AY346" s="254" t="s">
        <v>137</v>
      </c>
    </row>
    <row r="347" s="14" customFormat="1">
      <c r="A347" s="14"/>
      <c r="B347" s="244"/>
      <c r="C347" s="245"/>
      <c r="D347" s="235" t="s">
        <v>147</v>
      </c>
      <c r="E347" s="246" t="s">
        <v>19</v>
      </c>
      <c r="F347" s="247" t="s">
        <v>1829</v>
      </c>
      <c r="G347" s="245"/>
      <c r="H347" s="248">
        <v>3.8999999999999999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147</v>
      </c>
      <c r="AU347" s="254" t="s">
        <v>83</v>
      </c>
      <c r="AV347" s="14" t="s">
        <v>83</v>
      </c>
      <c r="AW347" s="14" t="s">
        <v>35</v>
      </c>
      <c r="AX347" s="14" t="s">
        <v>73</v>
      </c>
      <c r="AY347" s="254" t="s">
        <v>137</v>
      </c>
    </row>
    <row r="348" s="14" customFormat="1">
      <c r="A348" s="14"/>
      <c r="B348" s="244"/>
      <c r="C348" s="245"/>
      <c r="D348" s="235" t="s">
        <v>147</v>
      </c>
      <c r="E348" s="246" t="s">
        <v>19</v>
      </c>
      <c r="F348" s="247" t="s">
        <v>1830</v>
      </c>
      <c r="G348" s="245"/>
      <c r="H348" s="248">
        <v>1.4870000000000001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147</v>
      </c>
      <c r="AU348" s="254" t="s">
        <v>83</v>
      </c>
      <c r="AV348" s="14" t="s">
        <v>83</v>
      </c>
      <c r="AW348" s="14" t="s">
        <v>35</v>
      </c>
      <c r="AX348" s="14" t="s">
        <v>73</v>
      </c>
      <c r="AY348" s="254" t="s">
        <v>137</v>
      </c>
    </row>
    <row r="349" s="14" customFormat="1">
      <c r="A349" s="14"/>
      <c r="B349" s="244"/>
      <c r="C349" s="245"/>
      <c r="D349" s="235" t="s">
        <v>147</v>
      </c>
      <c r="E349" s="246" t="s">
        <v>19</v>
      </c>
      <c r="F349" s="247" t="s">
        <v>1831</v>
      </c>
      <c r="G349" s="245"/>
      <c r="H349" s="248">
        <v>2.1699999999999999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147</v>
      </c>
      <c r="AU349" s="254" t="s">
        <v>83</v>
      </c>
      <c r="AV349" s="14" t="s">
        <v>83</v>
      </c>
      <c r="AW349" s="14" t="s">
        <v>35</v>
      </c>
      <c r="AX349" s="14" t="s">
        <v>73</v>
      </c>
      <c r="AY349" s="254" t="s">
        <v>137</v>
      </c>
    </row>
    <row r="350" s="14" customFormat="1">
      <c r="A350" s="14"/>
      <c r="B350" s="244"/>
      <c r="C350" s="245"/>
      <c r="D350" s="235" t="s">
        <v>147</v>
      </c>
      <c r="E350" s="246" t="s">
        <v>19</v>
      </c>
      <c r="F350" s="247" t="s">
        <v>1832</v>
      </c>
      <c r="G350" s="245"/>
      <c r="H350" s="248">
        <v>0.71999999999999997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147</v>
      </c>
      <c r="AU350" s="254" t="s">
        <v>83</v>
      </c>
      <c r="AV350" s="14" t="s">
        <v>83</v>
      </c>
      <c r="AW350" s="14" t="s">
        <v>35</v>
      </c>
      <c r="AX350" s="14" t="s">
        <v>73</v>
      </c>
      <c r="AY350" s="254" t="s">
        <v>137</v>
      </c>
    </row>
    <row r="351" s="15" customFormat="1">
      <c r="A351" s="15"/>
      <c r="B351" s="265"/>
      <c r="C351" s="266"/>
      <c r="D351" s="235" t="s">
        <v>147</v>
      </c>
      <c r="E351" s="267" t="s">
        <v>19</v>
      </c>
      <c r="F351" s="268" t="s">
        <v>201</v>
      </c>
      <c r="G351" s="266"/>
      <c r="H351" s="269">
        <v>30.726999999999997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5" t="s">
        <v>147</v>
      </c>
      <c r="AU351" s="275" t="s">
        <v>83</v>
      </c>
      <c r="AV351" s="15" t="s">
        <v>145</v>
      </c>
      <c r="AW351" s="15" t="s">
        <v>35</v>
      </c>
      <c r="AX351" s="15" t="s">
        <v>81</v>
      </c>
      <c r="AY351" s="275" t="s">
        <v>137</v>
      </c>
    </row>
    <row r="352" s="2" customFormat="1" ht="33" customHeight="1">
      <c r="A352" s="40"/>
      <c r="B352" s="41"/>
      <c r="C352" s="220" t="s">
        <v>371</v>
      </c>
      <c r="D352" s="220" t="s">
        <v>140</v>
      </c>
      <c r="E352" s="221" t="s">
        <v>1833</v>
      </c>
      <c r="F352" s="222" t="s">
        <v>1834</v>
      </c>
      <c r="G352" s="223" t="s">
        <v>143</v>
      </c>
      <c r="H352" s="224">
        <v>35.909999999999997</v>
      </c>
      <c r="I352" s="225"/>
      <c r="J352" s="226">
        <f>ROUND(I352*H352,2)</f>
        <v>0</v>
      </c>
      <c r="K352" s="222" t="s">
        <v>144</v>
      </c>
      <c r="L352" s="46"/>
      <c r="M352" s="227" t="s">
        <v>19</v>
      </c>
      <c r="N352" s="228" t="s">
        <v>44</v>
      </c>
      <c r="O352" s="8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1" t="s">
        <v>145</v>
      </c>
      <c r="AT352" s="231" t="s">
        <v>140</v>
      </c>
      <c r="AU352" s="231" t="s">
        <v>83</v>
      </c>
      <c r="AY352" s="19" t="s">
        <v>137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9" t="s">
        <v>81</v>
      </c>
      <c r="BK352" s="232">
        <f>ROUND(I352*H352,2)</f>
        <v>0</v>
      </c>
      <c r="BL352" s="19" t="s">
        <v>145</v>
      </c>
      <c r="BM352" s="231" t="s">
        <v>1835</v>
      </c>
    </row>
    <row r="353" s="13" customFormat="1">
      <c r="A353" s="13"/>
      <c r="B353" s="233"/>
      <c r="C353" s="234"/>
      <c r="D353" s="235" t="s">
        <v>147</v>
      </c>
      <c r="E353" s="236" t="s">
        <v>19</v>
      </c>
      <c r="F353" s="237" t="s">
        <v>1836</v>
      </c>
      <c r="G353" s="234"/>
      <c r="H353" s="236" t="s">
        <v>19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147</v>
      </c>
      <c r="AU353" s="243" t="s">
        <v>83</v>
      </c>
      <c r="AV353" s="13" t="s">
        <v>81</v>
      </c>
      <c r="AW353" s="13" t="s">
        <v>35</v>
      </c>
      <c r="AX353" s="13" t="s">
        <v>73</v>
      </c>
      <c r="AY353" s="243" t="s">
        <v>137</v>
      </c>
    </row>
    <row r="354" s="14" customFormat="1">
      <c r="A354" s="14"/>
      <c r="B354" s="244"/>
      <c r="C354" s="245"/>
      <c r="D354" s="235" t="s">
        <v>147</v>
      </c>
      <c r="E354" s="246" t="s">
        <v>19</v>
      </c>
      <c r="F354" s="247" t="s">
        <v>1827</v>
      </c>
      <c r="G354" s="245"/>
      <c r="H354" s="248">
        <v>3.8999999999999999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147</v>
      </c>
      <c r="AU354" s="254" t="s">
        <v>83</v>
      </c>
      <c r="AV354" s="14" t="s">
        <v>83</v>
      </c>
      <c r="AW354" s="14" t="s">
        <v>35</v>
      </c>
      <c r="AX354" s="14" t="s">
        <v>73</v>
      </c>
      <c r="AY354" s="254" t="s">
        <v>137</v>
      </c>
    </row>
    <row r="355" s="14" customFormat="1">
      <c r="A355" s="14"/>
      <c r="B355" s="244"/>
      <c r="C355" s="245"/>
      <c r="D355" s="235" t="s">
        <v>147</v>
      </c>
      <c r="E355" s="246" t="s">
        <v>19</v>
      </c>
      <c r="F355" s="247" t="s">
        <v>1828</v>
      </c>
      <c r="G355" s="245"/>
      <c r="H355" s="248">
        <v>7.7999999999999998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147</v>
      </c>
      <c r="AU355" s="254" t="s">
        <v>83</v>
      </c>
      <c r="AV355" s="14" t="s">
        <v>83</v>
      </c>
      <c r="AW355" s="14" t="s">
        <v>35</v>
      </c>
      <c r="AX355" s="14" t="s">
        <v>73</v>
      </c>
      <c r="AY355" s="254" t="s">
        <v>137</v>
      </c>
    </row>
    <row r="356" s="14" customFormat="1">
      <c r="A356" s="14"/>
      <c r="B356" s="244"/>
      <c r="C356" s="245"/>
      <c r="D356" s="235" t="s">
        <v>147</v>
      </c>
      <c r="E356" s="246" t="s">
        <v>19</v>
      </c>
      <c r="F356" s="247" t="s">
        <v>1652</v>
      </c>
      <c r="G356" s="245"/>
      <c r="H356" s="248">
        <v>10.75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147</v>
      </c>
      <c r="AU356" s="254" t="s">
        <v>83</v>
      </c>
      <c r="AV356" s="14" t="s">
        <v>83</v>
      </c>
      <c r="AW356" s="14" t="s">
        <v>35</v>
      </c>
      <c r="AX356" s="14" t="s">
        <v>73</v>
      </c>
      <c r="AY356" s="254" t="s">
        <v>137</v>
      </c>
    </row>
    <row r="357" s="14" customFormat="1">
      <c r="A357" s="14"/>
      <c r="B357" s="244"/>
      <c r="C357" s="245"/>
      <c r="D357" s="235" t="s">
        <v>147</v>
      </c>
      <c r="E357" s="246" t="s">
        <v>19</v>
      </c>
      <c r="F357" s="247" t="s">
        <v>1829</v>
      </c>
      <c r="G357" s="245"/>
      <c r="H357" s="248">
        <v>3.8999999999999999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147</v>
      </c>
      <c r="AU357" s="254" t="s">
        <v>83</v>
      </c>
      <c r="AV357" s="14" t="s">
        <v>83</v>
      </c>
      <c r="AW357" s="14" t="s">
        <v>35</v>
      </c>
      <c r="AX357" s="14" t="s">
        <v>73</v>
      </c>
      <c r="AY357" s="254" t="s">
        <v>137</v>
      </c>
    </row>
    <row r="358" s="14" customFormat="1">
      <c r="A358" s="14"/>
      <c r="B358" s="244"/>
      <c r="C358" s="245"/>
      <c r="D358" s="235" t="s">
        <v>147</v>
      </c>
      <c r="E358" s="246" t="s">
        <v>19</v>
      </c>
      <c r="F358" s="247" t="s">
        <v>1830</v>
      </c>
      <c r="G358" s="245"/>
      <c r="H358" s="248">
        <v>1.4870000000000001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147</v>
      </c>
      <c r="AU358" s="254" t="s">
        <v>83</v>
      </c>
      <c r="AV358" s="14" t="s">
        <v>83</v>
      </c>
      <c r="AW358" s="14" t="s">
        <v>35</v>
      </c>
      <c r="AX358" s="14" t="s">
        <v>73</v>
      </c>
      <c r="AY358" s="254" t="s">
        <v>137</v>
      </c>
    </row>
    <row r="359" s="14" customFormat="1">
      <c r="A359" s="14"/>
      <c r="B359" s="244"/>
      <c r="C359" s="245"/>
      <c r="D359" s="235" t="s">
        <v>147</v>
      </c>
      <c r="E359" s="246" t="s">
        <v>19</v>
      </c>
      <c r="F359" s="247" t="s">
        <v>1831</v>
      </c>
      <c r="G359" s="245"/>
      <c r="H359" s="248">
        <v>2.1699999999999999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147</v>
      </c>
      <c r="AU359" s="254" t="s">
        <v>83</v>
      </c>
      <c r="AV359" s="14" t="s">
        <v>83</v>
      </c>
      <c r="AW359" s="14" t="s">
        <v>35</v>
      </c>
      <c r="AX359" s="14" t="s">
        <v>73</v>
      </c>
      <c r="AY359" s="254" t="s">
        <v>137</v>
      </c>
    </row>
    <row r="360" s="14" customFormat="1">
      <c r="A360" s="14"/>
      <c r="B360" s="244"/>
      <c r="C360" s="245"/>
      <c r="D360" s="235" t="s">
        <v>147</v>
      </c>
      <c r="E360" s="246" t="s">
        <v>19</v>
      </c>
      <c r="F360" s="247" t="s">
        <v>1832</v>
      </c>
      <c r="G360" s="245"/>
      <c r="H360" s="248">
        <v>0.71999999999999997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147</v>
      </c>
      <c r="AU360" s="254" t="s">
        <v>83</v>
      </c>
      <c r="AV360" s="14" t="s">
        <v>83</v>
      </c>
      <c r="AW360" s="14" t="s">
        <v>35</v>
      </c>
      <c r="AX360" s="14" t="s">
        <v>73</v>
      </c>
      <c r="AY360" s="254" t="s">
        <v>137</v>
      </c>
    </row>
    <row r="361" s="13" customFormat="1">
      <c r="A361" s="13"/>
      <c r="B361" s="233"/>
      <c r="C361" s="234"/>
      <c r="D361" s="235" t="s">
        <v>147</v>
      </c>
      <c r="E361" s="236" t="s">
        <v>19</v>
      </c>
      <c r="F361" s="237" t="s">
        <v>1837</v>
      </c>
      <c r="G361" s="234"/>
      <c r="H361" s="236" t="s">
        <v>19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147</v>
      </c>
      <c r="AU361" s="243" t="s">
        <v>83</v>
      </c>
      <c r="AV361" s="13" t="s">
        <v>81</v>
      </c>
      <c r="AW361" s="13" t="s">
        <v>35</v>
      </c>
      <c r="AX361" s="13" t="s">
        <v>73</v>
      </c>
      <c r="AY361" s="243" t="s">
        <v>137</v>
      </c>
    </row>
    <row r="362" s="14" customFormat="1">
      <c r="A362" s="14"/>
      <c r="B362" s="244"/>
      <c r="C362" s="245"/>
      <c r="D362" s="235" t="s">
        <v>147</v>
      </c>
      <c r="E362" s="246" t="s">
        <v>19</v>
      </c>
      <c r="F362" s="247" t="s">
        <v>1838</v>
      </c>
      <c r="G362" s="245"/>
      <c r="H362" s="248">
        <v>5.1829999999999998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147</v>
      </c>
      <c r="AU362" s="254" t="s">
        <v>83</v>
      </c>
      <c r="AV362" s="14" t="s">
        <v>83</v>
      </c>
      <c r="AW362" s="14" t="s">
        <v>35</v>
      </c>
      <c r="AX362" s="14" t="s">
        <v>73</v>
      </c>
      <c r="AY362" s="254" t="s">
        <v>137</v>
      </c>
    </row>
    <row r="363" s="15" customFormat="1">
      <c r="A363" s="15"/>
      <c r="B363" s="265"/>
      <c r="C363" s="266"/>
      <c r="D363" s="235" t="s">
        <v>147</v>
      </c>
      <c r="E363" s="267" t="s">
        <v>19</v>
      </c>
      <c r="F363" s="268" t="s">
        <v>201</v>
      </c>
      <c r="G363" s="266"/>
      <c r="H363" s="269">
        <v>35.909999999999997</v>
      </c>
      <c r="I363" s="270"/>
      <c r="J363" s="266"/>
      <c r="K363" s="266"/>
      <c r="L363" s="271"/>
      <c r="M363" s="272"/>
      <c r="N363" s="273"/>
      <c r="O363" s="273"/>
      <c r="P363" s="273"/>
      <c r="Q363" s="273"/>
      <c r="R363" s="273"/>
      <c r="S363" s="273"/>
      <c r="T363" s="27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5" t="s">
        <v>147</v>
      </c>
      <c r="AU363" s="275" t="s">
        <v>83</v>
      </c>
      <c r="AV363" s="15" t="s">
        <v>145</v>
      </c>
      <c r="AW363" s="15" t="s">
        <v>35</v>
      </c>
      <c r="AX363" s="15" t="s">
        <v>81</v>
      </c>
      <c r="AY363" s="275" t="s">
        <v>137</v>
      </c>
    </row>
    <row r="364" s="2" customFormat="1" ht="55.5" customHeight="1">
      <c r="A364" s="40"/>
      <c r="B364" s="41"/>
      <c r="C364" s="220" t="s">
        <v>377</v>
      </c>
      <c r="D364" s="220" t="s">
        <v>140</v>
      </c>
      <c r="E364" s="221" t="s">
        <v>1839</v>
      </c>
      <c r="F364" s="222" t="s">
        <v>1840</v>
      </c>
      <c r="G364" s="223" t="s">
        <v>143</v>
      </c>
      <c r="H364" s="224">
        <v>11.699999999999999</v>
      </c>
      <c r="I364" s="225"/>
      <c r="J364" s="226">
        <f>ROUND(I364*H364,2)</f>
        <v>0</v>
      </c>
      <c r="K364" s="222" t="s">
        <v>144</v>
      </c>
      <c r="L364" s="46"/>
      <c r="M364" s="227" t="s">
        <v>19</v>
      </c>
      <c r="N364" s="228" t="s">
        <v>44</v>
      </c>
      <c r="O364" s="86"/>
      <c r="P364" s="229">
        <f>O364*H364</f>
        <v>0</v>
      </c>
      <c r="Q364" s="229">
        <v>0.10100000000000001</v>
      </c>
      <c r="R364" s="229">
        <f>Q364*H364</f>
        <v>1.1817</v>
      </c>
      <c r="S364" s="229">
        <v>0</v>
      </c>
      <c r="T364" s="230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31" t="s">
        <v>145</v>
      </c>
      <c r="AT364" s="231" t="s">
        <v>140</v>
      </c>
      <c r="AU364" s="231" t="s">
        <v>83</v>
      </c>
      <c r="AY364" s="19" t="s">
        <v>137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9" t="s">
        <v>81</v>
      </c>
      <c r="BK364" s="232">
        <f>ROUND(I364*H364,2)</f>
        <v>0</v>
      </c>
      <c r="BL364" s="19" t="s">
        <v>145</v>
      </c>
      <c r="BM364" s="231" t="s">
        <v>1841</v>
      </c>
    </row>
    <row r="365" s="13" customFormat="1">
      <c r="A365" s="13"/>
      <c r="B365" s="233"/>
      <c r="C365" s="234"/>
      <c r="D365" s="235" t="s">
        <v>147</v>
      </c>
      <c r="E365" s="236" t="s">
        <v>19</v>
      </c>
      <c r="F365" s="237" t="s">
        <v>1842</v>
      </c>
      <c r="G365" s="234"/>
      <c r="H365" s="236" t="s">
        <v>19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147</v>
      </c>
      <c r="AU365" s="243" t="s">
        <v>83</v>
      </c>
      <c r="AV365" s="13" t="s">
        <v>81</v>
      </c>
      <c r="AW365" s="13" t="s">
        <v>35</v>
      </c>
      <c r="AX365" s="13" t="s">
        <v>73</v>
      </c>
      <c r="AY365" s="243" t="s">
        <v>137</v>
      </c>
    </row>
    <row r="366" s="14" customFormat="1">
      <c r="A366" s="14"/>
      <c r="B366" s="244"/>
      <c r="C366" s="245"/>
      <c r="D366" s="235" t="s">
        <v>147</v>
      </c>
      <c r="E366" s="246" t="s">
        <v>19</v>
      </c>
      <c r="F366" s="247" t="s">
        <v>1827</v>
      </c>
      <c r="G366" s="245"/>
      <c r="H366" s="248">
        <v>3.8999999999999999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147</v>
      </c>
      <c r="AU366" s="254" t="s">
        <v>83</v>
      </c>
      <c r="AV366" s="14" t="s">
        <v>83</v>
      </c>
      <c r="AW366" s="14" t="s">
        <v>35</v>
      </c>
      <c r="AX366" s="14" t="s">
        <v>73</v>
      </c>
      <c r="AY366" s="254" t="s">
        <v>137</v>
      </c>
    </row>
    <row r="367" s="14" customFormat="1">
      <c r="A367" s="14"/>
      <c r="B367" s="244"/>
      <c r="C367" s="245"/>
      <c r="D367" s="235" t="s">
        <v>147</v>
      </c>
      <c r="E367" s="246" t="s">
        <v>19</v>
      </c>
      <c r="F367" s="247" t="s">
        <v>1828</v>
      </c>
      <c r="G367" s="245"/>
      <c r="H367" s="248">
        <v>7.7999999999999998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147</v>
      </c>
      <c r="AU367" s="254" t="s">
        <v>83</v>
      </c>
      <c r="AV367" s="14" t="s">
        <v>83</v>
      </c>
      <c r="AW367" s="14" t="s">
        <v>35</v>
      </c>
      <c r="AX367" s="14" t="s">
        <v>73</v>
      </c>
      <c r="AY367" s="254" t="s">
        <v>137</v>
      </c>
    </row>
    <row r="368" s="15" customFormat="1">
      <c r="A368" s="15"/>
      <c r="B368" s="265"/>
      <c r="C368" s="266"/>
      <c r="D368" s="235" t="s">
        <v>147</v>
      </c>
      <c r="E368" s="267" t="s">
        <v>19</v>
      </c>
      <c r="F368" s="268" t="s">
        <v>201</v>
      </c>
      <c r="G368" s="266"/>
      <c r="H368" s="269">
        <v>11.699999999999999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5" t="s">
        <v>147</v>
      </c>
      <c r="AU368" s="275" t="s">
        <v>83</v>
      </c>
      <c r="AV368" s="15" t="s">
        <v>145</v>
      </c>
      <c r="AW368" s="15" t="s">
        <v>35</v>
      </c>
      <c r="AX368" s="15" t="s">
        <v>81</v>
      </c>
      <c r="AY368" s="275" t="s">
        <v>137</v>
      </c>
    </row>
    <row r="369" s="2" customFormat="1" ht="55.5" customHeight="1">
      <c r="A369" s="40"/>
      <c r="B369" s="41"/>
      <c r="C369" s="220" t="s">
        <v>381</v>
      </c>
      <c r="D369" s="220" t="s">
        <v>140</v>
      </c>
      <c r="E369" s="221" t="s">
        <v>1843</v>
      </c>
      <c r="F369" s="222" t="s">
        <v>1844</v>
      </c>
      <c r="G369" s="223" t="s">
        <v>143</v>
      </c>
      <c r="H369" s="224">
        <v>19.027000000000001</v>
      </c>
      <c r="I369" s="225"/>
      <c r="J369" s="226">
        <f>ROUND(I369*H369,2)</f>
        <v>0</v>
      </c>
      <c r="K369" s="222" t="s">
        <v>144</v>
      </c>
      <c r="L369" s="46"/>
      <c r="M369" s="227" t="s">
        <v>19</v>
      </c>
      <c r="N369" s="228" t="s">
        <v>44</v>
      </c>
      <c r="O369" s="86"/>
      <c r="P369" s="229">
        <f>O369*H369</f>
        <v>0</v>
      </c>
      <c r="Q369" s="229">
        <v>0.14610000000000001</v>
      </c>
      <c r="R369" s="229">
        <f>Q369*H369</f>
        <v>2.7798447000000004</v>
      </c>
      <c r="S369" s="229">
        <v>0</v>
      </c>
      <c r="T369" s="230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1" t="s">
        <v>145</v>
      </c>
      <c r="AT369" s="231" t="s">
        <v>140</v>
      </c>
      <c r="AU369" s="231" t="s">
        <v>83</v>
      </c>
      <c r="AY369" s="19" t="s">
        <v>137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9" t="s">
        <v>81</v>
      </c>
      <c r="BK369" s="232">
        <f>ROUND(I369*H369,2)</f>
        <v>0</v>
      </c>
      <c r="BL369" s="19" t="s">
        <v>145</v>
      </c>
      <c r="BM369" s="231" t="s">
        <v>1845</v>
      </c>
    </row>
    <row r="370" s="13" customFormat="1">
      <c r="A370" s="13"/>
      <c r="B370" s="233"/>
      <c r="C370" s="234"/>
      <c r="D370" s="235" t="s">
        <v>147</v>
      </c>
      <c r="E370" s="236" t="s">
        <v>19</v>
      </c>
      <c r="F370" s="237" t="s">
        <v>1846</v>
      </c>
      <c r="G370" s="234"/>
      <c r="H370" s="236" t="s">
        <v>19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147</v>
      </c>
      <c r="AU370" s="243" t="s">
        <v>83</v>
      </c>
      <c r="AV370" s="13" t="s">
        <v>81</v>
      </c>
      <c r="AW370" s="13" t="s">
        <v>35</v>
      </c>
      <c r="AX370" s="13" t="s">
        <v>73</v>
      </c>
      <c r="AY370" s="243" t="s">
        <v>137</v>
      </c>
    </row>
    <row r="371" s="14" customFormat="1">
      <c r="A371" s="14"/>
      <c r="B371" s="244"/>
      <c r="C371" s="245"/>
      <c r="D371" s="235" t="s">
        <v>147</v>
      </c>
      <c r="E371" s="246" t="s">
        <v>19</v>
      </c>
      <c r="F371" s="247" t="s">
        <v>1652</v>
      </c>
      <c r="G371" s="245"/>
      <c r="H371" s="248">
        <v>10.75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147</v>
      </c>
      <c r="AU371" s="254" t="s">
        <v>83</v>
      </c>
      <c r="AV371" s="14" t="s">
        <v>83</v>
      </c>
      <c r="AW371" s="14" t="s">
        <v>35</v>
      </c>
      <c r="AX371" s="14" t="s">
        <v>73</v>
      </c>
      <c r="AY371" s="254" t="s">
        <v>137</v>
      </c>
    </row>
    <row r="372" s="14" customFormat="1">
      <c r="A372" s="14"/>
      <c r="B372" s="244"/>
      <c r="C372" s="245"/>
      <c r="D372" s="235" t="s">
        <v>147</v>
      </c>
      <c r="E372" s="246" t="s">
        <v>19</v>
      </c>
      <c r="F372" s="247" t="s">
        <v>1829</v>
      </c>
      <c r="G372" s="245"/>
      <c r="H372" s="248">
        <v>3.8999999999999999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147</v>
      </c>
      <c r="AU372" s="254" t="s">
        <v>83</v>
      </c>
      <c r="AV372" s="14" t="s">
        <v>83</v>
      </c>
      <c r="AW372" s="14" t="s">
        <v>35</v>
      </c>
      <c r="AX372" s="14" t="s">
        <v>73</v>
      </c>
      <c r="AY372" s="254" t="s">
        <v>137</v>
      </c>
    </row>
    <row r="373" s="14" customFormat="1">
      <c r="A373" s="14"/>
      <c r="B373" s="244"/>
      <c r="C373" s="245"/>
      <c r="D373" s="235" t="s">
        <v>147</v>
      </c>
      <c r="E373" s="246" t="s">
        <v>19</v>
      </c>
      <c r="F373" s="247" t="s">
        <v>1830</v>
      </c>
      <c r="G373" s="245"/>
      <c r="H373" s="248">
        <v>1.4870000000000001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147</v>
      </c>
      <c r="AU373" s="254" t="s">
        <v>83</v>
      </c>
      <c r="AV373" s="14" t="s">
        <v>83</v>
      </c>
      <c r="AW373" s="14" t="s">
        <v>35</v>
      </c>
      <c r="AX373" s="14" t="s">
        <v>73</v>
      </c>
      <c r="AY373" s="254" t="s">
        <v>137</v>
      </c>
    </row>
    <row r="374" s="14" customFormat="1">
      <c r="A374" s="14"/>
      <c r="B374" s="244"/>
      <c r="C374" s="245"/>
      <c r="D374" s="235" t="s">
        <v>147</v>
      </c>
      <c r="E374" s="246" t="s">
        <v>19</v>
      </c>
      <c r="F374" s="247" t="s">
        <v>1831</v>
      </c>
      <c r="G374" s="245"/>
      <c r="H374" s="248">
        <v>2.1699999999999999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147</v>
      </c>
      <c r="AU374" s="254" t="s">
        <v>83</v>
      </c>
      <c r="AV374" s="14" t="s">
        <v>83</v>
      </c>
      <c r="AW374" s="14" t="s">
        <v>35</v>
      </c>
      <c r="AX374" s="14" t="s">
        <v>73</v>
      </c>
      <c r="AY374" s="254" t="s">
        <v>137</v>
      </c>
    </row>
    <row r="375" s="14" customFormat="1">
      <c r="A375" s="14"/>
      <c r="B375" s="244"/>
      <c r="C375" s="245"/>
      <c r="D375" s="235" t="s">
        <v>147</v>
      </c>
      <c r="E375" s="246" t="s">
        <v>19</v>
      </c>
      <c r="F375" s="247" t="s">
        <v>1832</v>
      </c>
      <c r="G375" s="245"/>
      <c r="H375" s="248">
        <v>0.71999999999999997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147</v>
      </c>
      <c r="AU375" s="254" t="s">
        <v>83</v>
      </c>
      <c r="AV375" s="14" t="s">
        <v>83</v>
      </c>
      <c r="AW375" s="14" t="s">
        <v>35</v>
      </c>
      <c r="AX375" s="14" t="s">
        <v>73</v>
      </c>
      <c r="AY375" s="254" t="s">
        <v>137</v>
      </c>
    </row>
    <row r="376" s="15" customFormat="1">
      <c r="A376" s="15"/>
      <c r="B376" s="265"/>
      <c r="C376" s="266"/>
      <c r="D376" s="235" t="s">
        <v>147</v>
      </c>
      <c r="E376" s="267" t="s">
        <v>19</v>
      </c>
      <c r="F376" s="268" t="s">
        <v>201</v>
      </c>
      <c r="G376" s="266"/>
      <c r="H376" s="269">
        <v>19.027000000000001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5" t="s">
        <v>147</v>
      </c>
      <c r="AU376" s="275" t="s">
        <v>83</v>
      </c>
      <c r="AV376" s="15" t="s">
        <v>145</v>
      </c>
      <c r="AW376" s="15" t="s">
        <v>35</v>
      </c>
      <c r="AX376" s="15" t="s">
        <v>81</v>
      </c>
      <c r="AY376" s="275" t="s">
        <v>137</v>
      </c>
    </row>
    <row r="377" s="2" customFormat="1" ht="16.5" customHeight="1">
      <c r="A377" s="40"/>
      <c r="B377" s="41"/>
      <c r="C377" s="255" t="s">
        <v>387</v>
      </c>
      <c r="D377" s="255" t="s">
        <v>157</v>
      </c>
      <c r="E377" s="256" t="s">
        <v>1847</v>
      </c>
      <c r="F377" s="257" t="s">
        <v>1848</v>
      </c>
      <c r="G377" s="258" t="s">
        <v>143</v>
      </c>
      <c r="H377" s="259">
        <v>32.262999999999998</v>
      </c>
      <c r="I377" s="260"/>
      <c r="J377" s="261">
        <f>ROUND(I377*H377,2)</f>
        <v>0</v>
      </c>
      <c r="K377" s="257" t="s">
        <v>144</v>
      </c>
      <c r="L377" s="262"/>
      <c r="M377" s="263" t="s">
        <v>19</v>
      </c>
      <c r="N377" s="264" t="s">
        <v>44</v>
      </c>
      <c r="O377" s="86"/>
      <c r="P377" s="229">
        <f>O377*H377</f>
        <v>0</v>
      </c>
      <c r="Q377" s="229">
        <v>0.108</v>
      </c>
      <c r="R377" s="229">
        <f>Q377*H377</f>
        <v>3.4844039999999996</v>
      </c>
      <c r="S377" s="229">
        <v>0</v>
      </c>
      <c r="T377" s="23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1" t="s">
        <v>160</v>
      </c>
      <c r="AT377" s="231" t="s">
        <v>157</v>
      </c>
      <c r="AU377" s="231" t="s">
        <v>83</v>
      </c>
      <c r="AY377" s="19" t="s">
        <v>137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9" t="s">
        <v>81</v>
      </c>
      <c r="BK377" s="232">
        <f>ROUND(I377*H377,2)</f>
        <v>0</v>
      </c>
      <c r="BL377" s="19" t="s">
        <v>145</v>
      </c>
      <c r="BM377" s="231" t="s">
        <v>1849</v>
      </c>
    </row>
    <row r="378" s="14" customFormat="1">
      <c r="A378" s="14"/>
      <c r="B378" s="244"/>
      <c r="C378" s="245"/>
      <c r="D378" s="235" t="s">
        <v>147</v>
      </c>
      <c r="E378" s="246" t="s">
        <v>19</v>
      </c>
      <c r="F378" s="247" t="s">
        <v>1827</v>
      </c>
      <c r="G378" s="245"/>
      <c r="H378" s="248">
        <v>3.8999999999999999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147</v>
      </c>
      <c r="AU378" s="254" t="s">
        <v>83</v>
      </c>
      <c r="AV378" s="14" t="s">
        <v>83</v>
      </c>
      <c r="AW378" s="14" t="s">
        <v>35</v>
      </c>
      <c r="AX378" s="14" t="s">
        <v>73</v>
      </c>
      <c r="AY378" s="254" t="s">
        <v>137</v>
      </c>
    </row>
    <row r="379" s="14" customFormat="1">
      <c r="A379" s="14"/>
      <c r="B379" s="244"/>
      <c r="C379" s="245"/>
      <c r="D379" s="235" t="s">
        <v>147</v>
      </c>
      <c r="E379" s="246" t="s">
        <v>19</v>
      </c>
      <c r="F379" s="247" t="s">
        <v>1828</v>
      </c>
      <c r="G379" s="245"/>
      <c r="H379" s="248">
        <v>7.7999999999999998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147</v>
      </c>
      <c r="AU379" s="254" t="s">
        <v>83</v>
      </c>
      <c r="AV379" s="14" t="s">
        <v>83</v>
      </c>
      <c r="AW379" s="14" t="s">
        <v>35</v>
      </c>
      <c r="AX379" s="14" t="s">
        <v>73</v>
      </c>
      <c r="AY379" s="254" t="s">
        <v>137</v>
      </c>
    </row>
    <row r="380" s="14" customFormat="1">
      <c r="A380" s="14"/>
      <c r="B380" s="244"/>
      <c r="C380" s="245"/>
      <c r="D380" s="235" t="s">
        <v>147</v>
      </c>
      <c r="E380" s="246" t="s">
        <v>19</v>
      </c>
      <c r="F380" s="247" t="s">
        <v>1652</v>
      </c>
      <c r="G380" s="245"/>
      <c r="H380" s="248">
        <v>10.75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147</v>
      </c>
      <c r="AU380" s="254" t="s">
        <v>83</v>
      </c>
      <c r="AV380" s="14" t="s">
        <v>83</v>
      </c>
      <c r="AW380" s="14" t="s">
        <v>35</v>
      </c>
      <c r="AX380" s="14" t="s">
        <v>73</v>
      </c>
      <c r="AY380" s="254" t="s">
        <v>137</v>
      </c>
    </row>
    <row r="381" s="14" customFormat="1">
      <c r="A381" s="14"/>
      <c r="B381" s="244"/>
      <c r="C381" s="245"/>
      <c r="D381" s="235" t="s">
        <v>147</v>
      </c>
      <c r="E381" s="246" t="s">
        <v>19</v>
      </c>
      <c r="F381" s="247" t="s">
        <v>1829</v>
      </c>
      <c r="G381" s="245"/>
      <c r="H381" s="248">
        <v>3.8999999999999999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147</v>
      </c>
      <c r="AU381" s="254" t="s">
        <v>83</v>
      </c>
      <c r="AV381" s="14" t="s">
        <v>83</v>
      </c>
      <c r="AW381" s="14" t="s">
        <v>35</v>
      </c>
      <c r="AX381" s="14" t="s">
        <v>73</v>
      </c>
      <c r="AY381" s="254" t="s">
        <v>137</v>
      </c>
    </row>
    <row r="382" s="14" customFormat="1">
      <c r="A382" s="14"/>
      <c r="B382" s="244"/>
      <c r="C382" s="245"/>
      <c r="D382" s="235" t="s">
        <v>147</v>
      </c>
      <c r="E382" s="246" t="s">
        <v>19</v>
      </c>
      <c r="F382" s="247" t="s">
        <v>1830</v>
      </c>
      <c r="G382" s="245"/>
      <c r="H382" s="248">
        <v>1.4870000000000001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147</v>
      </c>
      <c r="AU382" s="254" t="s">
        <v>83</v>
      </c>
      <c r="AV382" s="14" t="s">
        <v>83</v>
      </c>
      <c r="AW382" s="14" t="s">
        <v>35</v>
      </c>
      <c r="AX382" s="14" t="s">
        <v>73</v>
      </c>
      <c r="AY382" s="254" t="s">
        <v>137</v>
      </c>
    </row>
    <row r="383" s="14" customFormat="1">
      <c r="A383" s="14"/>
      <c r="B383" s="244"/>
      <c r="C383" s="245"/>
      <c r="D383" s="235" t="s">
        <v>147</v>
      </c>
      <c r="E383" s="246" t="s">
        <v>19</v>
      </c>
      <c r="F383" s="247" t="s">
        <v>1831</v>
      </c>
      <c r="G383" s="245"/>
      <c r="H383" s="248">
        <v>2.1699999999999999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147</v>
      </c>
      <c r="AU383" s="254" t="s">
        <v>83</v>
      </c>
      <c r="AV383" s="14" t="s">
        <v>83</v>
      </c>
      <c r="AW383" s="14" t="s">
        <v>35</v>
      </c>
      <c r="AX383" s="14" t="s">
        <v>73</v>
      </c>
      <c r="AY383" s="254" t="s">
        <v>137</v>
      </c>
    </row>
    <row r="384" s="14" customFormat="1">
      <c r="A384" s="14"/>
      <c r="B384" s="244"/>
      <c r="C384" s="245"/>
      <c r="D384" s="235" t="s">
        <v>147</v>
      </c>
      <c r="E384" s="246" t="s">
        <v>19</v>
      </c>
      <c r="F384" s="247" t="s">
        <v>1832</v>
      </c>
      <c r="G384" s="245"/>
      <c r="H384" s="248">
        <v>0.71999999999999997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147</v>
      </c>
      <c r="AU384" s="254" t="s">
        <v>83</v>
      </c>
      <c r="AV384" s="14" t="s">
        <v>83</v>
      </c>
      <c r="AW384" s="14" t="s">
        <v>35</v>
      </c>
      <c r="AX384" s="14" t="s">
        <v>73</v>
      </c>
      <c r="AY384" s="254" t="s">
        <v>137</v>
      </c>
    </row>
    <row r="385" s="15" customFormat="1">
      <c r="A385" s="15"/>
      <c r="B385" s="265"/>
      <c r="C385" s="266"/>
      <c r="D385" s="235" t="s">
        <v>147</v>
      </c>
      <c r="E385" s="267" t="s">
        <v>19</v>
      </c>
      <c r="F385" s="268" t="s">
        <v>201</v>
      </c>
      <c r="G385" s="266"/>
      <c r="H385" s="269">
        <v>30.726999999999997</v>
      </c>
      <c r="I385" s="270"/>
      <c r="J385" s="266"/>
      <c r="K385" s="266"/>
      <c r="L385" s="271"/>
      <c r="M385" s="272"/>
      <c r="N385" s="273"/>
      <c r="O385" s="273"/>
      <c r="P385" s="273"/>
      <c r="Q385" s="273"/>
      <c r="R385" s="273"/>
      <c r="S385" s="273"/>
      <c r="T385" s="27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5" t="s">
        <v>147</v>
      </c>
      <c r="AU385" s="275" t="s">
        <v>83</v>
      </c>
      <c r="AV385" s="15" t="s">
        <v>145</v>
      </c>
      <c r="AW385" s="15" t="s">
        <v>35</v>
      </c>
      <c r="AX385" s="15" t="s">
        <v>81</v>
      </c>
      <c r="AY385" s="275" t="s">
        <v>137</v>
      </c>
    </row>
    <row r="386" s="14" customFormat="1">
      <c r="A386" s="14"/>
      <c r="B386" s="244"/>
      <c r="C386" s="245"/>
      <c r="D386" s="235" t="s">
        <v>147</v>
      </c>
      <c r="E386" s="245"/>
      <c r="F386" s="247" t="s">
        <v>1850</v>
      </c>
      <c r="G386" s="245"/>
      <c r="H386" s="248">
        <v>32.262999999999998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147</v>
      </c>
      <c r="AU386" s="254" t="s">
        <v>83</v>
      </c>
      <c r="AV386" s="14" t="s">
        <v>83</v>
      </c>
      <c r="AW386" s="14" t="s">
        <v>4</v>
      </c>
      <c r="AX386" s="14" t="s">
        <v>81</v>
      </c>
      <c r="AY386" s="254" t="s">
        <v>137</v>
      </c>
    </row>
    <row r="387" s="12" customFormat="1" ht="22.8" customHeight="1">
      <c r="A387" s="12"/>
      <c r="B387" s="204"/>
      <c r="C387" s="205"/>
      <c r="D387" s="206" t="s">
        <v>72</v>
      </c>
      <c r="E387" s="218" t="s">
        <v>175</v>
      </c>
      <c r="F387" s="218" t="s">
        <v>267</v>
      </c>
      <c r="G387" s="205"/>
      <c r="H387" s="205"/>
      <c r="I387" s="208"/>
      <c r="J387" s="219">
        <f>BK387</f>
        <v>0</v>
      </c>
      <c r="K387" s="205"/>
      <c r="L387" s="210"/>
      <c r="M387" s="211"/>
      <c r="N387" s="212"/>
      <c r="O387" s="212"/>
      <c r="P387" s="213">
        <f>SUM(P388:P438)</f>
        <v>0</v>
      </c>
      <c r="Q387" s="212"/>
      <c r="R387" s="213">
        <f>SUM(R388:R438)</f>
        <v>27.206986100000002</v>
      </c>
      <c r="S387" s="212"/>
      <c r="T387" s="214">
        <f>SUM(T388:T438)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5" t="s">
        <v>81</v>
      </c>
      <c r="AT387" s="216" t="s">
        <v>72</v>
      </c>
      <c r="AU387" s="216" t="s">
        <v>81</v>
      </c>
      <c r="AY387" s="215" t="s">
        <v>137</v>
      </c>
      <c r="BK387" s="217">
        <f>SUM(BK388:BK438)</f>
        <v>0</v>
      </c>
    </row>
    <row r="388" s="2" customFormat="1" ht="21.75" customHeight="1">
      <c r="A388" s="40"/>
      <c r="B388" s="41"/>
      <c r="C388" s="220" t="s">
        <v>394</v>
      </c>
      <c r="D388" s="220" t="s">
        <v>140</v>
      </c>
      <c r="E388" s="221" t="s">
        <v>1851</v>
      </c>
      <c r="F388" s="222" t="s">
        <v>1852</v>
      </c>
      <c r="G388" s="223" t="s">
        <v>164</v>
      </c>
      <c r="H388" s="224">
        <v>9.718</v>
      </c>
      <c r="I388" s="225"/>
      <c r="J388" s="226">
        <f>ROUND(I388*H388,2)</f>
        <v>0</v>
      </c>
      <c r="K388" s="222" t="s">
        <v>144</v>
      </c>
      <c r="L388" s="46"/>
      <c r="M388" s="227" t="s">
        <v>19</v>
      </c>
      <c r="N388" s="228" t="s">
        <v>44</v>
      </c>
      <c r="O388" s="86"/>
      <c r="P388" s="229">
        <f>O388*H388</f>
        <v>0</v>
      </c>
      <c r="Q388" s="229">
        <v>2.45329</v>
      </c>
      <c r="R388" s="229">
        <f>Q388*H388</f>
        <v>23.841072220000001</v>
      </c>
      <c r="S388" s="229">
        <v>0</v>
      </c>
      <c r="T388" s="23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1" t="s">
        <v>145</v>
      </c>
      <c r="AT388" s="231" t="s">
        <v>140</v>
      </c>
      <c r="AU388" s="231" t="s">
        <v>83</v>
      </c>
      <c r="AY388" s="19" t="s">
        <v>137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9" t="s">
        <v>81</v>
      </c>
      <c r="BK388" s="232">
        <f>ROUND(I388*H388,2)</f>
        <v>0</v>
      </c>
      <c r="BL388" s="19" t="s">
        <v>145</v>
      </c>
      <c r="BM388" s="231" t="s">
        <v>1853</v>
      </c>
    </row>
    <row r="389" s="13" customFormat="1">
      <c r="A389" s="13"/>
      <c r="B389" s="233"/>
      <c r="C389" s="234"/>
      <c r="D389" s="235" t="s">
        <v>147</v>
      </c>
      <c r="E389" s="236" t="s">
        <v>19</v>
      </c>
      <c r="F389" s="237" t="s">
        <v>1854</v>
      </c>
      <c r="G389" s="234"/>
      <c r="H389" s="236" t="s">
        <v>19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147</v>
      </c>
      <c r="AU389" s="243" t="s">
        <v>83</v>
      </c>
      <c r="AV389" s="13" t="s">
        <v>81</v>
      </c>
      <c r="AW389" s="13" t="s">
        <v>35</v>
      </c>
      <c r="AX389" s="13" t="s">
        <v>73</v>
      </c>
      <c r="AY389" s="243" t="s">
        <v>137</v>
      </c>
    </row>
    <row r="390" s="14" customFormat="1">
      <c r="A390" s="14"/>
      <c r="B390" s="244"/>
      <c r="C390" s="245"/>
      <c r="D390" s="235" t="s">
        <v>147</v>
      </c>
      <c r="E390" s="246" t="s">
        <v>19</v>
      </c>
      <c r="F390" s="247" t="s">
        <v>1855</v>
      </c>
      <c r="G390" s="245"/>
      <c r="H390" s="248">
        <v>3.1040000000000001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147</v>
      </c>
      <c r="AU390" s="254" t="s">
        <v>83</v>
      </c>
      <c r="AV390" s="14" t="s">
        <v>83</v>
      </c>
      <c r="AW390" s="14" t="s">
        <v>35</v>
      </c>
      <c r="AX390" s="14" t="s">
        <v>73</v>
      </c>
      <c r="AY390" s="254" t="s">
        <v>137</v>
      </c>
    </row>
    <row r="391" s="13" customFormat="1">
      <c r="A391" s="13"/>
      <c r="B391" s="233"/>
      <c r="C391" s="234"/>
      <c r="D391" s="235" t="s">
        <v>147</v>
      </c>
      <c r="E391" s="236" t="s">
        <v>19</v>
      </c>
      <c r="F391" s="237" t="s">
        <v>1856</v>
      </c>
      <c r="G391" s="234"/>
      <c r="H391" s="236" t="s">
        <v>19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147</v>
      </c>
      <c r="AU391" s="243" t="s">
        <v>83</v>
      </c>
      <c r="AV391" s="13" t="s">
        <v>81</v>
      </c>
      <c r="AW391" s="13" t="s">
        <v>35</v>
      </c>
      <c r="AX391" s="13" t="s">
        <v>73</v>
      </c>
      <c r="AY391" s="243" t="s">
        <v>137</v>
      </c>
    </row>
    <row r="392" s="14" customFormat="1">
      <c r="A392" s="14"/>
      <c r="B392" s="244"/>
      <c r="C392" s="245"/>
      <c r="D392" s="235" t="s">
        <v>147</v>
      </c>
      <c r="E392" s="246" t="s">
        <v>19</v>
      </c>
      <c r="F392" s="247" t="s">
        <v>1857</v>
      </c>
      <c r="G392" s="245"/>
      <c r="H392" s="248">
        <v>3.6320000000000001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147</v>
      </c>
      <c r="AU392" s="254" t="s">
        <v>83</v>
      </c>
      <c r="AV392" s="14" t="s">
        <v>83</v>
      </c>
      <c r="AW392" s="14" t="s">
        <v>35</v>
      </c>
      <c r="AX392" s="14" t="s">
        <v>73</v>
      </c>
      <c r="AY392" s="254" t="s">
        <v>137</v>
      </c>
    </row>
    <row r="393" s="14" customFormat="1">
      <c r="A393" s="14"/>
      <c r="B393" s="244"/>
      <c r="C393" s="245"/>
      <c r="D393" s="235" t="s">
        <v>147</v>
      </c>
      <c r="E393" s="246" t="s">
        <v>19</v>
      </c>
      <c r="F393" s="247" t="s">
        <v>1858</v>
      </c>
      <c r="G393" s="245"/>
      <c r="H393" s="248">
        <v>-0.32900000000000001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147</v>
      </c>
      <c r="AU393" s="254" t="s">
        <v>83</v>
      </c>
      <c r="AV393" s="14" t="s">
        <v>83</v>
      </c>
      <c r="AW393" s="14" t="s">
        <v>35</v>
      </c>
      <c r="AX393" s="14" t="s">
        <v>73</v>
      </c>
      <c r="AY393" s="254" t="s">
        <v>137</v>
      </c>
    </row>
    <row r="394" s="13" customFormat="1">
      <c r="A394" s="13"/>
      <c r="B394" s="233"/>
      <c r="C394" s="234"/>
      <c r="D394" s="235" t="s">
        <v>147</v>
      </c>
      <c r="E394" s="236" t="s">
        <v>19</v>
      </c>
      <c r="F394" s="237" t="s">
        <v>1859</v>
      </c>
      <c r="G394" s="234"/>
      <c r="H394" s="236" t="s">
        <v>19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147</v>
      </c>
      <c r="AU394" s="243" t="s">
        <v>83</v>
      </c>
      <c r="AV394" s="13" t="s">
        <v>81</v>
      </c>
      <c r="AW394" s="13" t="s">
        <v>35</v>
      </c>
      <c r="AX394" s="13" t="s">
        <v>73</v>
      </c>
      <c r="AY394" s="243" t="s">
        <v>137</v>
      </c>
    </row>
    <row r="395" s="14" customFormat="1">
      <c r="A395" s="14"/>
      <c r="B395" s="244"/>
      <c r="C395" s="245"/>
      <c r="D395" s="235" t="s">
        <v>147</v>
      </c>
      <c r="E395" s="246" t="s">
        <v>19</v>
      </c>
      <c r="F395" s="247" t="s">
        <v>1860</v>
      </c>
      <c r="G395" s="245"/>
      <c r="H395" s="248">
        <v>3.6059999999999999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147</v>
      </c>
      <c r="AU395" s="254" t="s">
        <v>83</v>
      </c>
      <c r="AV395" s="14" t="s">
        <v>83</v>
      </c>
      <c r="AW395" s="14" t="s">
        <v>35</v>
      </c>
      <c r="AX395" s="14" t="s">
        <v>73</v>
      </c>
      <c r="AY395" s="254" t="s">
        <v>137</v>
      </c>
    </row>
    <row r="396" s="14" customFormat="1">
      <c r="A396" s="14"/>
      <c r="B396" s="244"/>
      <c r="C396" s="245"/>
      <c r="D396" s="235" t="s">
        <v>147</v>
      </c>
      <c r="E396" s="246" t="s">
        <v>19</v>
      </c>
      <c r="F396" s="247" t="s">
        <v>1861</v>
      </c>
      <c r="G396" s="245"/>
      <c r="H396" s="248">
        <v>-0.29499999999999998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147</v>
      </c>
      <c r="AU396" s="254" t="s">
        <v>83</v>
      </c>
      <c r="AV396" s="14" t="s">
        <v>83</v>
      </c>
      <c r="AW396" s="14" t="s">
        <v>35</v>
      </c>
      <c r="AX396" s="14" t="s">
        <v>73</v>
      </c>
      <c r="AY396" s="254" t="s">
        <v>137</v>
      </c>
    </row>
    <row r="397" s="15" customFormat="1">
      <c r="A397" s="15"/>
      <c r="B397" s="265"/>
      <c r="C397" s="266"/>
      <c r="D397" s="235" t="s">
        <v>147</v>
      </c>
      <c r="E397" s="267" t="s">
        <v>19</v>
      </c>
      <c r="F397" s="268" t="s">
        <v>201</v>
      </c>
      <c r="G397" s="266"/>
      <c r="H397" s="269">
        <v>9.7180000000000017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5" t="s">
        <v>147</v>
      </c>
      <c r="AU397" s="275" t="s">
        <v>83</v>
      </c>
      <c r="AV397" s="15" t="s">
        <v>145</v>
      </c>
      <c r="AW397" s="15" t="s">
        <v>35</v>
      </c>
      <c r="AX397" s="15" t="s">
        <v>81</v>
      </c>
      <c r="AY397" s="275" t="s">
        <v>137</v>
      </c>
    </row>
    <row r="398" s="2" customFormat="1" ht="33" customHeight="1">
      <c r="A398" s="40"/>
      <c r="B398" s="41"/>
      <c r="C398" s="220" t="s">
        <v>399</v>
      </c>
      <c r="D398" s="220" t="s">
        <v>140</v>
      </c>
      <c r="E398" s="221" t="s">
        <v>1862</v>
      </c>
      <c r="F398" s="222" t="s">
        <v>1863</v>
      </c>
      <c r="G398" s="223" t="s">
        <v>164</v>
      </c>
      <c r="H398" s="224">
        <v>9.718</v>
      </c>
      <c r="I398" s="225"/>
      <c r="J398" s="226">
        <f>ROUND(I398*H398,2)</f>
        <v>0</v>
      </c>
      <c r="K398" s="222" t="s">
        <v>144</v>
      </c>
      <c r="L398" s="46"/>
      <c r="M398" s="227" t="s">
        <v>19</v>
      </c>
      <c r="N398" s="228" t="s">
        <v>44</v>
      </c>
      <c r="O398" s="86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1" t="s">
        <v>145</v>
      </c>
      <c r="AT398" s="231" t="s">
        <v>140</v>
      </c>
      <c r="AU398" s="231" t="s">
        <v>83</v>
      </c>
      <c r="AY398" s="19" t="s">
        <v>137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9" t="s">
        <v>81</v>
      </c>
      <c r="BK398" s="232">
        <f>ROUND(I398*H398,2)</f>
        <v>0</v>
      </c>
      <c r="BL398" s="19" t="s">
        <v>145</v>
      </c>
      <c r="BM398" s="231" t="s">
        <v>1864</v>
      </c>
    </row>
    <row r="399" s="13" customFormat="1">
      <c r="A399" s="13"/>
      <c r="B399" s="233"/>
      <c r="C399" s="234"/>
      <c r="D399" s="235" t="s">
        <v>147</v>
      </c>
      <c r="E399" s="236" t="s">
        <v>19</v>
      </c>
      <c r="F399" s="237" t="s">
        <v>1854</v>
      </c>
      <c r="G399" s="234"/>
      <c r="H399" s="236" t="s">
        <v>19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147</v>
      </c>
      <c r="AU399" s="243" t="s">
        <v>83</v>
      </c>
      <c r="AV399" s="13" t="s">
        <v>81</v>
      </c>
      <c r="AW399" s="13" t="s">
        <v>35</v>
      </c>
      <c r="AX399" s="13" t="s">
        <v>73</v>
      </c>
      <c r="AY399" s="243" t="s">
        <v>137</v>
      </c>
    </row>
    <row r="400" s="14" customFormat="1">
      <c r="A400" s="14"/>
      <c r="B400" s="244"/>
      <c r="C400" s="245"/>
      <c r="D400" s="235" t="s">
        <v>147</v>
      </c>
      <c r="E400" s="246" t="s">
        <v>19</v>
      </c>
      <c r="F400" s="247" t="s">
        <v>1855</v>
      </c>
      <c r="G400" s="245"/>
      <c r="H400" s="248">
        <v>3.1040000000000001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147</v>
      </c>
      <c r="AU400" s="254" t="s">
        <v>83</v>
      </c>
      <c r="AV400" s="14" t="s">
        <v>83</v>
      </c>
      <c r="AW400" s="14" t="s">
        <v>35</v>
      </c>
      <c r="AX400" s="14" t="s">
        <v>73</v>
      </c>
      <c r="AY400" s="254" t="s">
        <v>137</v>
      </c>
    </row>
    <row r="401" s="13" customFormat="1">
      <c r="A401" s="13"/>
      <c r="B401" s="233"/>
      <c r="C401" s="234"/>
      <c r="D401" s="235" t="s">
        <v>147</v>
      </c>
      <c r="E401" s="236" t="s">
        <v>19</v>
      </c>
      <c r="F401" s="237" t="s">
        <v>1856</v>
      </c>
      <c r="G401" s="234"/>
      <c r="H401" s="236" t="s">
        <v>19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147</v>
      </c>
      <c r="AU401" s="243" t="s">
        <v>83</v>
      </c>
      <c r="AV401" s="13" t="s">
        <v>81</v>
      </c>
      <c r="AW401" s="13" t="s">
        <v>35</v>
      </c>
      <c r="AX401" s="13" t="s">
        <v>73</v>
      </c>
      <c r="AY401" s="243" t="s">
        <v>137</v>
      </c>
    </row>
    <row r="402" s="14" customFormat="1">
      <c r="A402" s="14"/>
      <c r="B402" s="244"/>
      <c r="C402" s="245"/>
      <c r="D402" s="235" t="s">
        <v>147</v>
      </c>
      <c r="E402" s="246" t="s">
        <v>19</v>
      </c>
      <c r="F402" s="247" t="s">
        <v>1857</v>
      </c>
      <c r="G402" s="245"/>
      <c r="H402" s="248">
        <v>3.6320000000000001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147</v>
      </c>
      <c r="AU402" s="254" t="s">
        <v>83</v>
      </c>
      <c r="AV402" s="14" t="s">
        <v>83</v>
      </c>
      <c r="AW402" s="14" t="s">
        <v>35</v>
      </c>
      <c r="AX402" s="14" t="s">
        <v>73</v>
      </c>
      <c r="AY402" s="254" t="s">
        <v>137</v>
      </c>
    </row>
    <row r="403" s="14" customFormat="1">
      <c r="A403" s="14"/>
      <c r="B403" s="244"/>
      <c r="C403" s="245"/>
      <c r="D403" s="235" t="s">
        <v>147</v>
      </c>
      <c r="E403" s="246" t="s">
        <v>19</v>
      </c>
      <c r="F403" s="247" t="s">
        <v>1858</v>
      </c>
      <c r="G403" s="245"/>
      <c r="H403" s="248">
        <v>-0.32900000000000001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147</v>
      </c>
      <c r="AU403" s="254" t="s">
        <v>83</v>
      </c>
      <c r="AV403" s="14" t="s">
        <v>83</v>
      </c>
      <c r="AW403" s="14" t="s">
        <v>35</v>
      </c>
      <c r="AX403" s="14" t="s">
        <v>73</v>
      </c>
      <c r="AY403" s="254" t="s">
        <v>137</v>
      </c>
    </row>
    <row r="404" s="13" customFormat="1">
      <c r="A404" s="13"/>
      <c r="B404" s="233"/>
      <c r="C404" s="234"/>
      <c r="D404" s="235" t="s">
        <v>147</v>
      </c>
      <c r="E404" s="236" t="s">
        <v>19</v>
      </c>
      <c r="F404" s="237" t="s">
        <v>1859</v>
      </c>
      <c r="G404" s="234"/>
      <c r="H404" s="236" t="s">
        <v>19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147</v>
      </c>
      <c r="AU404" s="243" t="s">
        <v>83</v>
      </c>
      <c r="AV404" s="13" t="s">
        <v>81</v>
      </c>
      <c r="AW404" s="13" t="s">
        <v>35</v>
      </c>
      <c r="AX404" s="13" t="s">
        <v>73</v>
      </c>
      <c r="AY404" s="243" t="s">
        <v>137</v>
      </c>
    </row>
    <row r="405" s="14" customFormat="1">
      <c r="A405" s="14"/>
      <c r="B405" s="244"/>
      <c r="C405" s="245"/>
      <c r="D405" s="235" t="s">
        <v>147</v>
      </c>
      <c r="E405" s="246" t="s">
        <v>19</v>
      </c>
      <c r="F405" s="247" t="s">
        <v>1860</v>
      </c>
      <c r="G405" s="245"/>
      <c r="H405" s="248">
        <v>3.6059999999999999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147</v>
      </c>
      <c r="AU405" s="254" t="s">
        <v>83</v>
      </c>
      <c r="AV405" s="14" t="s">
        <v>83</v>
      </c>
      <c r="AW405" s="14" t="s">
        <v>35</v>
      </c>
      <c r="AX405" s="14" t="s">
        <v>73</v>
      </c>
      <c r="AY405" s="254" t="s">
        <v>137</v>
      </c>
    </row>
    <row r="406" s="14" customFormat="1">
      <c r="A406" s="14"/>
      <c r="B406" s="244"/>
      <c r="C406" s="245"/>
      <c r="D406" s="235" t="s">
        <v>147</v>
      </c>
      <c r="E406" s="246" t="s">
        <v>19</v>
      </c>
      <c r="F406" s="247" t="s">
        <v>1861</v>
      </c>
      <c r="G406" s="245"/>
      <c r="H406" s="248">
        <v>-0.29499999999999998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147</v>
      </c>
      <c r="AU406" s="254" t="s">
        <v>83</v>
      </c>
      <c r="AV406" s="14" t="s">
        <v>83</v>
      </c>
      <c r="AW406" s="14" t="s">
        <v>35</v>
      </c>
      <c r="AX406" s="14" t="s">
        <v>73</v>
      </c>
      <c r="AY406" s="254" t="s">
        <v>137</v>
      </c>
    </row>
    <row r="407" s="15" customFormat="1">
      <c r="A407" s="15"/>
      <c r="B407" s="265"/>
      <c r="C407" s="266"/>
      <c r="D407" s="235" t="s">
        <v>147</v>
      </c>
      <c r="E407" s="267" t="s">
        <v>19</v>
      </c>
      <c r="F407" s="268" t="s">
        <v>201</v>
      </c>
      <c r="G407" s="266"/>
      <c r="H407" s="269">
        <v>9.7180000000000017</v>
      </c>
      <c r="I407" s="270"/>
      <c r="J407" s="266"/>
      <c r="K407" s="266"/>
      <c r="L407" s="271"/>
      <c r="M407" s="272"/>
      <c r="N407" s="273"/>
      <c r="O407" s="273"/>
      <c r="P407" s="273"/>
      <c r="Q407" s="273"/>
      <c r="R407" s="273"/>
      <c r="S407" s="273"/>
      <c r="T407" s="27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5" t="s">
        <v>147</v>
      </c>
      <c r="AU407" s="275" t="s">
        <v>83</v>
      </c>
      <c r="AV407" s="15" t="s">
        <v>145</v>
      </c>
      <c r="AW407" s="15" t="s">
        <v>35</v>
      </c>
      <c r="AX407" s="15" t="s">
        <v>81</v>
      </c>
      <c r="AY407" s="275" t="s">
        <v>137</v>
      </c>
    </row>
    <row r="408" s="2" customFormat="1" ht="33" customHeight="1">
      <c r="A408" s="40"/>
      <c r="B408" s="41"/>
      <c r="C408" s="220" t="s">
        <v>403</v>
      </c>
      <c r="D408" s="220" t="s">
        <v>140</v>
      </c>
      <c r="E408" s="221" t="s">
        <v>1865</v>
      </c>
      <c r="F408" s="222" t="s">
        <v>1866</v>
      </c>
      <c r="G408" s="223" t="s">
        <v>164</v>
      </c>
      <c r="H408" s="224">
        <v>9.718</v>
      </c>
      <c r="I408" s="225"/>
      <c r="J408" s="226">
        <f>ROUND(I408*H408,2)</f>
        <v>0</v>
      </c>
      <c r="K408" s="222" t="s">
        <v>144</v>
      </c>
      <c r="L408" s="46"/>
      <c r="M408" s="227" t="s">
        <v>19</v>
      </c>
      <c r="N408" s="228" t="s">
        <v>44</v>
      </c>
      <c r="O408" s="86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1" t="s">
        <v>145</v>
      </c>
      <c r="AT408" s="231" t="s">
        <v>140</v>
      </c>
      <c r="AU408" s="231" t="s">
        <v>83</v>
      </c>
      <c r="AY408" s="19" t="s">
        <v>137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9" t="s">
        <v>81</v>
      </c>
      <c r="BK408" s="232">
        <f>ROUND(I408*H408,2)</f>
        <v>0</v>
      </c>
      <c r="BL408" s="19" t="s">
        <v>145</v>
      </c>
      <c r="BM408" s="231" t="s">
        <v>1867</v>
      </c>
    </row>
    <row r="409" s="13" customFormat="1">
      <c r="A409" s="13"/>
      <c r="B409" s="233"/>
      <c r="C409" s="234"/>
      <c r="D409" s="235" t="s">
        <v>147</v>
      </c>
      <c r="E409" s="236" t="s">
        <v>19</v>
      </c>
      <c r="F409" s="237" t="s">
        <v>1854</v>
      </c>
      <c r="G409" s="234"/>
      <c r="H409" s="236" t="s">
        <v>19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147</v>
      </c>
      <c r="AU409" s="243" t="s">
        <v>83</v>
      </c>
      <c r="AV409" s="13" t="s">
        <v>81</v>
      </c>
      <c r="AW409" s="13" t="s">
        <v>35</v>
      </c>
      <c r="AX409" s="13" t="s">
        <v>73</v>
      </c>
      <c r="AY409" s="243" t="s">
        <v>137</v>
      </c>
    </row>
    <row r="410" s="14" customFormat="1">
      <c r="A410" s="14"/>
      <c r="B410" s="244"/>
      <c r="C410" s="245"/>
      <c r="D410" s="235" t="s">
        <v>147</v>
      </c>
      <c r="E410" s="246" t="s">
        <v>19</v>
      </c>
      <c r="F410" s="247" t="s">
        <v>1855</v>
      </c>
      <c r="G410" s="245"/>
      <c r="H410" s="248">
        <v>3.1040000000000001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147</v>
      </c>
      <c r="AU410" s="254" t="s">
        <v>83</v>
      </c>
      <c r="AV410" s="14" t="s">
        <v>83</v>
      </c>
      <c r="AW410" s="14" t="s">
        <v>35</v>
      </c>
      <c r="AX410" s="14" t="s">
        <v>73</v>
      </c>
      <c r="AY410" s="254" t="s">
        <v>137</v>
      </c>
    </row>
    <row r="411" s="13" customFormat="1">
      <c r="A411" s="13"/>
      <c r="B411" s="233"/>
      <c r="C411" s="234"/>
      <c r="D411" s="235" t="s">
        <v>147</v>
      </c>
      <c r="E411" s="236" t="s">
        <v>19</v>
      </c>
      <c r="F411" s="237" t="s">
        <v>1856</v>
      </c>
      <c r="G411" s="234"/>
      <c r="H411" s="236" t="s">
        <v>19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147</v>
      </c>
      <c r="AU411" s="243" t="s">
        <v>83</v>
      </c>
      <c r="AV411" s="13" t="s">
        <v>81</v>
      </c>
      <c r="AW411" s="13" t="s">
        <v>35</v>
      </c>
      <c r="AX411" s="13" t="s">
        <v>73</v>
      </c>
      <c r="AY411" s="243" t="s">
        <v>137</v>
      </c>
    </row>
    <row r="412" s="14" customFormat="1">
      <c r="A412" s="14"/>
      <c r="B412" s="244"/>
      <c r="C412" s="245"/>
      <c r="D412" s="235" t="s">
        <v>147</v>
      </c>
      <c r="E412" s="246" t="s">
        <v>19</v>
      </c>
      <c r="F412" s="247" t="s">
        <v>1857</v>
      </c>
      <c r="G412" s="245"/>
      <c r="H412" s="248">
        <v>3.6320000000000001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147</v>
      </c>
      <c r="AU412" s="254" t="s">
        <v>83</v>
      </c>
      <c r="AV412" s="14" t="s">
        <v>83</v>
      </c>
      <c r="AW412" s="14" t="s">
        <v>35</v>
      </c>
      <c r="AX412" s="14" t="s">
        <v>73</v>
      </c>
      <c r="AY412" s="254" t="s">
        <v>137</v>
      </c>
    </row>
    <row r="413" s="14" customFormat="1">
      <c r="A413" s="14"/>
      <c r="B413" s="244"/>
      <c r="C413" s="245"/>
      <c r="D413" s="235" t="s">
        <v>147</v>
      </c>
      <c r="E413" s="246" t="s">
        <v>19</v>
      </c>
      <c r="F413" s="247" t="s">
        <v>1858</v>
      </c>
      <c r="G413" s="245"/>
      <c r="H413" s="248">
        <v>-0.32900000000000001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147</v>
      </c>
      <c r="AU413" s="254" t="s">
        <v>83</v>
      </c>
      <c r="AV413" s="14" t="s">
        <v>83</v>
      </c>
      <c r="AW413" s="14" t="s">
        <v>35</v>
      </c>
      <c r="AX413" s="14" t="s">
        <v>73</v>
      </c>
      <c r="AY413" s="254" t="s">
        <v>137</v>
      </c>
    </row>
    <row r="414" s="13" customFormat="1">
      <c r="A414" s="13"/>
      <c r="B414" s="233"/>
      <c r="C414" s="234"/>
      <c r="D414" s="235" t="s">
        <v>147</v>
      </c>
      <c r="E414" s="236" t="s">
        <v>19</v>
      </c>
      <c r="F414" s="237" t="s">
        <v>1859</v>
      </c>
      <c r="G414" s="234"/>
      <c r="H414" s="236" t="s">
        <v>19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147</v>
      </c>
      <c r="AU414" s="243" t="s">
        <v>83</v>
      </c>
      <c r="AV414" s="13" t="s">
        <v>81</v>
      </c>
      <c r="AW414" s="13" t="s">
        <v>35</v>
      </c>
      <c r="AX414" s="13" t="s">
        <v>73</v>
      </c>
      <c r="AY414" s="243" t="s">
        <v>137</v>
      </c>
    </row>
    <row r="415" s="14" customFormat="1">
      <c r="A415" s="14"/>
      <c r="B415" s="244"/>
      <c r="C415" s="245"/>
      <c r="D415" s="235" t="s">
        <v>147</v>
      </c>
      <c r="E415" s="246" t="s">
        <v>19</v>
      </c>
      <c r="F415" s="247" t="s">
        <v>1860</v>
      </c>
      <c r="G415" s="245"/>
      <c r="H415" s="248">
        <v>3.6059999999999999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147</v>
      </c>
      <c r="AU415" s="254" t="s">
        <v>83</v>
      </c>
      <c r="AV415" s="14" t="s">
        <v>83</v>
      </c>
      <c r="AW415" s="14" t="s">
        <v>35</v>
      </c>
      <c r="AX415" s="14" t="s">
        <v>73</v>
      </c>
      <c r="AY415" s="254" t="s">
        <v>137</v>
      </c>
    </row>
    <row r="416" s="14" customFormat="1">
      <c r="A416" s="14"/>
      <c r="B416" s="244"/>
      <c r="C416" s="245"/>
      <c r="D416" s="235" t="s">
        <v>147</v>
      </c>
      <c r="E416" s="246" t="s">
        <v>19</v>
      </c>
      <c r="F416" s="247" t="s">
        <v>1861</v>
      </c>
      <c r="G416" s="245"/>
      <c r="H416" s="248">
        <v>-0.29499999999999998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147</v>
      </c>
      <c r="AU416" s="254" t="s">
        <v>83</v>
      </c>
      <c r="AV416" s="14" t="s">
        <v>83</v>
      </c>
      <c r="AW416" s="14" t="s">
        <v>35</v>
      </c>
      <c r="AX416" s="14" t="s">
        <v>73</v>
      </c>
      <c r="AY416" s="254" t="s">
        <v>137</v>
      </c>
    </row>
    <row r="417" s="15" customFormat="1">
      <c r="A417" s="15"/>
      <c r="B417" s="265"/>
      <c r="C417" s="266"/>
      <c r="D417" s="235" t="s">
        <v>147</v>
      </c>
      <c r="E417" s="267" t="s">
        <v>19</v>
      </c>
      <c r="F417" s="268" t="s">
        <v>201</v>
      </c>
      <c r="G417" s="266"/>
      <c r="H417" s="269">
        <v>9.7180000000000017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5" t="s">
        <v>147</v>
      </c>
      <c r="AU417" s="275" t="s">
        <v>83</v>
      </c>
      <c r="AV417" s="15" t="s">
        <v>145</v>
      </c>
      <c r="AW417" s="15" t="s">
        <v>35</v>
      </c>
      <c r="AX417" s="15" t="s">
        <v>81</v>
      </c>
      <c r="AY417" s="275" t="s">
        <v>137</v>
      </c>
    </row>
    <row r="418" s="2" customFormat="1" ht="21.75" customHeight="1">
      <c r="A418" s="40"/>
      <c r="B418" s="41"/>
      <c r="C418" s="220" t="s">
        <v>407</v>
      </c>
      <c r="D418" s="220" t="s">
        <v>140</v>
      </c>
      <c r="E418" s="221" t="s">
        <v>1868</v>
      </c>
      <c r="F418" s="222" t="s">
        <v>1869</v>
      </c>
      <c r="G418" s="223" t="s">
        <v>164</v>
      </c>
      <c r="H418" s="224">
        <v>1.3720000000000001</v>
      </c>
      <c r="I418" s="225"/>
      <c r="J418" s="226">
        <f>ROUND(I418*H418,2)</f>
        <v>0</v>
      </c>
      <c r="K418" s="222" t="s">
        <v>144</v>
      </c>
      <c r="L418" s="46"/>
      <c r="M418" s="227" t="s">
        <v>19</v>
      </c>
      <c r="N418" s="228" t="s">
        <v>44</v>
      </c>
      <c r="O418" s="86"/>
      <c r="P418" s="229">
        <f>O418*H418</f>
        <v>0</v>
      </c>
      <c r="Q418" s="229">
        <v>2.45329</v>
      </c>
      <c r="R418" s="229">
        <f>Q418*H418</f>
        <v>3.3659138800000004</v>
      </c>
      <c r="S418" s="229">
        <v>0</v>
      </c>
      <c r="T418" s="23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1" t="s">
        <v>145</v>
      </c>
      <c r="AT418" s="231" t="s">
        <v>140</v>
      </c>
      <c r="AU418" s="231" t="s">
        <v>83</v>
      </c>
      <c r="AY418" s="19" t="s">
        <v>137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9" t="s">
        <v>81</v>
      </c>
      <c r="BK418" s="232">
        <f>ROUND(I418*H418,2)</f>
        <v>0</v>
      </c>
      <c r="BL418" s="19" t="s">
        <v>145</v>
      </c>
      <c r="BM418" s="231" t="s">
        <v>1870</v>
      </c>
    </row>
    <row r="419" s="13" customFormat="1">
      <c r="A419" s="13"/>
      <c r="B419" s="233"/>
      <c r="C419" s="234"/>
      <c r="D419" s="235" t="s">
        <v>147</v>
      </c>
      <c r="E419" s="236" t="s">
        <v>19</v>
      </c>
      <c r="F419" s="237" t="s">
        <v>1871</v>
      </c>
      <c r="G419" s="234"/>
      <c r="H419" s="236" t="s">
        <v>19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147</v>
      </c>
      <c r="AU419" s="243" t="s">
        <v>83</v>
      </c>
      <c r="AV419" s="13" t="s">
        <v>81</v>
      </c>
      <c r="AW419" s="13" t="s">
        <v>35</v>
      </c>
      <c r="AX419" s="13" t="s">
        <v>73</v>
      </c>
      <c r="AY419" s="243" t="s">
        <v>137</v>
      </c>
    </row>
    <row r="420" s="14" customFormat="1">
      <c r="A420" s="14"/>
      <c r="B420" s="244"/>
      <c r="C420" s="245"/>
      <c r="D420" s="235" t="s">
        <v>147</v>
      </c>
      <c r="E420" s="246" t="s">
        <v>19</v>
      </c>
      <c r="F420" s="247" t="s">
        <v>1872</v>
      </c>
      <c r="G420" s="245"/>
      <c r="H420" s="248">
        <v>0.72299999999999998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147</v>
      </c>
      <c r="AU420" s="254" t="s">
        <v>83</v>
      </c>
      <c r="AV420" s="14" t="s">
        <v>83</v>
      </c>
      <c r="AW420" s="14" t="s">
        <v>35</v>
      </c>
      <c r="AX420" s="14" t="s">
        <v>73</v>
      </c>
      <c r="AY420" s="254" t="s">
        <v>137</v>
      </c>
    </row>
    <row r="421" s="13" customFormat="1">
      <c r="A421" s="13"/>
      <c r="B421" s="233"/>
      <c r="C421" s="234"/>
      <c r="D421" s="235" t="s">
        <v>147</v>
      </c>
      <c r="E421" s="236" t="s">
        <v>19</v>
      </c>
      <c r="F421" s="237" t="s">
        <v>1873</v>
      </c>
      <c r="G421" s="234"/>
      <c r="H421" s="236" t="s">
        <v>19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147</v>
      </c>
      <c r="AU421" s="243" t="s">
        <v>83</v>
      </c>
      <c r="AV421" s="13" t="s">
        <v>81</v>
      </c>
      <c r="AW421" s="13" t="s">
        <v>35</v>
      </c>
      <c r="AX421" s="13" t="s">
        <v>73</v>
      </c>
      <c r="AY421" s="243" t="s">
        <v>137</v>
      </c>
    </row>
    <row r="422" s="14" customFormat="1">
      <c r="A422" s="14"/>
      <c r="B422" s="244"/>
      <c r="C422" s="245"/>
      <c r="D422" s="235" t="s">
        <v>147</v>
      </c>
      <c r="E422" s="246" t="s">
        <v>19</v>
      </c>
      <c r="F422" s="247" t="s">
        <v>1874</v>
      </c>
      <c r="G422" s="245"/>
      <c r="H422" s="248">
        <v>0.64900000000000002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147</v>
      </c>
      <c r="AU422" s="254" t="s">
        <v>83</v>
      </c>
      <c r="AV422" s="14" t="s">
        <v>83</v>
      </c>
      <c r="AW422" s="14" t="s">
        <v>35</v>
      </c>
      <c r="AX422" s="14" t="s">
        <v>73</v>
      </c>
      <c r="AY422" s="254" t="s">
        <v>137</v>
      </c>
    </row>
    <row r="423" s="15" customFormat="1">
      <c r="A423" s="15"/>
      <c r="B423" s="265"/>
      <c r="C423" s="266"/>
      <c r="D423" s="235" t="s">
        <v>147</v>
      </c>
      <c r="E423" s="267" t="s">
        <v>19</v>
      </c>
      <c r="F423" s="268" t="s">
        <v>201</v>
      </c>
      <c r="G423" s="266"/>
      <c r="H423" s="269">
        <v>1.3719999999999999</v>
      </c>
      <c r="I423" s="270"/>
      <c r="J423" s="266"/>
      <c r="K423" s="266"/>
      <c r="L423" s="271"/>
      <c r="M423" s="272"/>
      <c r="N423" s="273"/>
      <c r="O423" s="273"/>
      <c r="P423" s="273"/>
      <c r="Q423" s="273"/>
      <c r="R423" s="273"/>
      <c r="S423" s="273"/>
      <c r="T423" s="27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5" t="s">
        <v>147</v>
      </c>
      <c r="AU423" s="275" t="s">
        <v>83</v>
      </c>
      <c r="AV423" s="15" t="s">
        <v>145</v>
      </c>
      <c r="AW423" s="15" t="s">
        <v>35</v>
      </c>
      <c r="AX423" s="15" t="s">
        <v>81</v>
      </c>
      <c r="AY423" s="275" t="s">
        <v>137</v>
      </c>
    </row>
    <row r="424" s="2" customFormat="1" ht="33" customHeight="1">
      <c r="A424" s="40"/>
      <c r="B424" s="41"/>
      <c r="C424" s="220" t="s">
        <v>411</v>
      </c>
      <c r="D424" s="220" t="s">
        <v>140</v>
      </c>
      <c r="E424" s="221" t="s">
        <v>1875</v>
      </c>
      <c r="F424" s="222" t="s">
        <v>1876</v>
      </c>
      <c r="G424" s="223" t="s">
        <v>164</v>
      </c>
      <c r="H424" s="224">
        <v>1.3720000000000001</v>
      </c>
      <c r="I424" s="225"/>
      <c r="J424" s="226">
        <f>ROUND(I424*H424,2)</f>
        <v>0</v>
      </c>
      <c r="K424" s="222" t="s">
        <v>144</v>
      </c>
      <c r="L424" s="46"/>
      <c r="M424" s="227" t="s">
        <v>19</v>
      </c>
      <c r="N424" s="228" t="s">
        <v>44</v>
      </c>
      <c r="O424" s="86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1" t="s">
        <v>145</v>
      </c>
      <c r="AT424" s="231" t="s">
        <v>140</v>
      </c>
      <c r="AU424" s="231" t="s">
        <v>83</v>
      </c>
      <c r="AY424" s="19" t="s">
        <v>137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9" t="s">
        <v>81</v>
      </c>
      <c r="BK424" s="232">
        <f>ROUND(I424*H424,2)</f>
        <v>0</v>
      </c>
      <c r="BL424" s="19" t="s">
        <v>145</v>
      </c>
      <c r="BM424" s="231" t="s">
        <v>1877</v>
      </c>
    </row>
    <row r="425" s="13" customFormat="1">
      <c r="A425" s="13"/>
      <c r="B425" s="233"/>
      <c r="C425" s="234"/>
      <c r="D425" s="235" t="s">
        <v>147</v>
      </c>
      <c r="E425" s="236" t="s">
        <v>19</v>
      </c>
      <c r="F425" s="237" t="s">
        <v>1871</v>
      </c>
      <c r="G425" s="234"/>
      <c r="H425" s="236" t="s">
        <v>19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147</v>
      </c>
      <c r="AU425" s="243" t="s">
        <v>83</v>
      </c>
      <c r="AV425" s="13" t="s">
        <v>81</v>
      </c>
      <c r="AW425" s="13" t="s">
        <v>35</v>
      </c>
      <c r="AX425" s="13" t="s">
        <v>73</v>
      </c>
      <c r="AY425" s="243" t="s">
        <v>137</v>
      </c>
    </row>
    <row r="426" s="14" customFormat="1">
      <c r="A426" s="14"/>
      <c r="B426" s="244"/>
      <c r="C426" s="245"/>
      <c r="D426" s="235" t="s">
        <v>147</v>
      </c>
      <c r="E426" s="246" t="s">
        <v>19</v>
      </c>
      <c r="F426" s="247" t="s">
        <v>1872</v>
      </c>
      <c r="G426" s="245"/>
      <c r="H426" s="248">
        <v>0.72299999999999998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147</v>
      </c>
      <c r="AU426" s="254" t="s">
        <v>83</v>
      </c>
      <c r="AV426" s="14" t="s">
        <v>83</v>
      </c>
      <c r="AW426" s="14" t="s">
        <v>35</v>
      </c>
      <c r="AX426" s="14" t="s">
        <v>73</v>
      </c>
      <c r="AY426" s="254" t="s">
        <v>137</v>
      </c>
    </row>
    <row r="427" s="13" customFormat="1">
      <c r="A427" s="13"/>
      <c r="B427" s="233"/>
      <c r="C427" s="234"/>
      <c r="D427" s="235" t="s">
        <v>147</v>
      </c>
      <c r="E427" s="236" t="s">
        <v>19</v>
      </c>
      <c r="F427" s="237" t="s">
        <v>1873</v>
      </c>
      <c r="G427" s="234"/>
      <c r="H427" s="236" t="s">
        <v>19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147</v>
      </c>
      <c r="AU427" s="243" t="s">
        <v>83</v>
      </c>
      <c r="AV427" s="13" t="s">
        <v>81</v>
      </c>
      <c r="AW427" s="13" t="s">
        <v>35</v>
      </c>
      <c r="AX427" s="13" t="s">
        <v>73</v>
      </c>
      <c r="AY427" s="243" t="s">
        <v>137</v>
      </c>
    </row>
    <row r="428" s="14" customFormat="1">
      <c r="A428" s="14"/>
      <c r="B428" s="244"/>
      <c r="C428" s="245"/>
      <c r="D428" s="235" t="s">
        <v>147</v>
      </c>
      <c r="E428" s="246" t="s">
        <v>19</v>
      </c>
      <c r="F428" s="247" t="s">
        <v>1874</v>
      </c>
      <c r="G428" s="245"/>
      <c r="H428" s="248">
        <v>0.64900000000000002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147</v>
      </c>
      <c r="AU428" s="254" t="s">
        <v>83</v>
      </c>
      <c r="AV428" s="14" t="s">
        <v>83</v>
      </c>
      <c r="AW428" s="14" t="s">
        <v>35</v>
      </c>
      <c r="AX428" s="14" t="s">
        <v>73</v>
      </c>
      <c r="AY428" s="254" t="s">
        <v>137</v>
      </c>
    </row>
    <row r="429" s="15" customFormat="1">
      <c r="A429" s="15"/>
      <c r="B429" s="265"/>
      <c r="C429" s="266"/>
      <c r="D429" s="235" t="s">
        <v>147</v>
      </c>
      <c r="E429" s="267" t="s">
        <v>19</v>
      </c>
      <c r="F429" s="268" t="s">
        <v>201</v>
      </c>
      <c r="G429" s="266"/>
      <c r="H429" s="269">
        <v>1.3719999999999999</v>
      </c>
      <c r="I429" s="270"/>
      <c r="J429" s="266"/>
      <c r="K429" s="266"/>
      <c r="L429" s="271"/>
      <c r="M429" s="272"/>
      <c r="N429" s="273"/>
      <c r="O429" s="273"/>
      <c r="P429" s="273"/>
      <c r="Q429" s="273"/>
      <c r="R429" s="273"/>
      <c r="S429" s="273"/>
      <c r="T429" s="27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5" t="s">
        <v>147</v>
      </c>
      <c r="AU429" s="275" t="s">
        <v>83</v>
      </c>
      <c r="AV429" s="15" t="s">
        <v>145</v>
      </c>
      <c r="AW429" s="15" t="s">
        <v>35</v>
      </c>
      <c r="AX429" s="15" t="s">
        <v>81</v>
      </c>
      <c r="AY429" s="275" t="s">
        <v>137</v>
      </c>
    </row>
    <row r="430" s="2" customFormat="1" ht="33" customHeight="1">
      <c r="A430" s="40"/>
      <c r="B430" s="41"/>
      <c r="C430" s="220" t="s">
        <v>415</v>
      </c>
      <c r="D430" s="220" t="s">
        <v>140</v>
      </c>
      <c r="E430" s="221" t="s">
        <v>1878</v>
      </c>
      <c r="F430" s="222" t="s">
        <v>1879</v>
      </c>
      <c r="G430" s="223" t="s">
        <v>164</v>
      </c>
      <c r="H430" s="224">
        <v>1.3720000000000001</v>
      </c>
      <c r="I430" s="225"/>
      <c r="J430" s="226">
        <f>ROUND(I430*H430,2)</f>
        <v>0</v>
      </c>
      <c r="K430" s="222" t="s">
        <v>144</v>
      </c>
      <c r="L430" s="46"/>
      <c r="M430" s="227" t="s">
        <v>19</v>
      </c>
      <c r="N430" s="228" t="s">
        <v>44</v>
      </c>
      <c r="O430" s="86"/>
      <c r="P430" s="229">
        <f>O430*H430</f>
        <v>0</v>
      </c>
      <c r="Q430" s="229">
        <v>0</v>
      </c>
      <c r="R430" s="229">
        <f>Q430*H430</f>
        <v>0</v>
      </c>
      <c r="S430" s="229">
        <v>0</v>
      </c>
      <c r="T430" s="230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31" t="s">
        <v>145</v>
      </c>
      <c r="AT430" s="231" t="s">
        <v>140</v>
      </c>
      <c r="AU430" s="231" t="s">
        <v>83</v>
      </c>
      <c r="AY430" s="19" t="s">
        <v>137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9" t="s">
        <v>81</v>
      </c>
      <c r="BK430" s="232">
        <f>ROUND(I430*H430,2)</f>
        <v>0</v>
      </c>
      <c r="BL430" s="19" t="s">
        <v>145</v>
      </c>
      <c r="BM430" s="231" t="s">
        <v>1880</v>
      </c>
    </row>
    <row r="431" s="13" customFormat="1">
      <c r="A431" s="13"/>
      <c r="B431" s="233"/>
      <c r="C431" s="234"/>
      <c r="D431" s="235" t="s">
        <v>147</v>
      </c>
      <c r="E431" s="236" t="s">
        <v>19</v>
      </c>
      <c r="F431" s="237" t="s">
        <v>1871</v>
      </c>
      <c r="G431" s="234"/>
      <c r="H431" s="236" t="s">
        <v>19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147</v>
      </c>
      <c r="AU431" s="243" t="s">
        <v>83</v>
      </c>
      <c r="AV431" s="13" t="s">
        <v>81</v>
      </c>
      <c r="AW431" s="13" t="s">
        <v>35</v>
      </c>
      <c r="AX431" s="13" t="s">
        <v>73</v>
      </c>
      <c r="AY431" s="243" t="s">
        <v>137</v>
      </c>
    </row>
    <row r="432" s="14" customFormat="1">
      <c r="A432" s="14"/>
      <c r="B432" s="244"/>
      <c r="C432" s="245"/>
      <c r="D432" s="235" t="s">
        <v>147</v>
      </c>
      <c r="E432" s="246" t="s">
        <v>19</v>
      </c>
      <c r="F432" s="247" t="s">
        <v>1872</v>
      </c>
      <c r="G432" s="245"/>
      <c r="H432" s="248">
        <v>0.72299999999999998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147</v>
      </c>
      <c r="AU432" s="254" t="s">
        <v>83</v>
      </c>
      <c r="AV432" s="14" t="s">
        <v>83</v>
      </c>
      <c r="AW432" s="14" t="s">
        <v>35</v>
      </c>
      <c r="AX432" s="14" t="s">
        <v>73</v>
      </c>
      <c r="AY432" s="254" t="s">
        <v>137</v>
      </c>
    </row>
    <row r="433" s="13" customFormat="1">
      <c r="A433" s="13"/>
      <c r="B433" s="233"/>
      <c r="C433" s="234"/>
      <c r="D433" s="235" t="s">
        <v>147</v>
      </c>
      <c r="E433" s="236" t="s">
        <v>19</v>
      </c>
      <c r="F433" s="237" t="s">
        <v>1873</v>
      </c>
      <c r="G433" s="234"/>
      <c r="H433" s="236" t="s">
        <v>19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147</v>
      </c>
      <c r="AU433" s="243" t="s">
        <v>83</v>
      </c>
      <c r="AV433" s="13" t="s">
        <v>81</v>
      </c>
      <c r="AW433" s="13" t="s">
        <v>35</v>
      </c>
      <c r="AX433" s="13" t="s">
        <v>73</v>
      </c>
      <c r="AY433" s="243" t="s">
        <v>137</v>
      </c>
    </row>
    <row r="434" s="14" customFormat="1">
      <c r="A434" s="14"/>
      <c r="B434" s="244"/>
      <c r="C434" s="245"/>
      <c r="D434" s="235" t="s">
        <v>147</v>
      </c>
      <c r="E434" s="246" t="s">
        <v>19</v>
      </c>
      <c r="F434" s="247" t="s">
        <v>1874</v>
      </c>
      <c r="G434" s="245"/>
      <c r="H434" s="248">
        <v>0.64900000000000002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147</v>
      </c>
      <c r="AU434" s="254" t="s">
        <v>83</v>
      </c>
      <c r="AV434" s="14" t="s">
        <v>83</v>
      </c>
      <c r="AW434" s="14" t="s">
        <v>35</v>
      </c>
      <c r="AX434" s="14" t="s">
        <v>73</v>
      </c>
      <c r="AY434" s="254" t="s">
        <v>137</v>
      </c>
    </row>
    <row r="435" s="15" customFormat="1">
      <c r="A435" s="15"/>
      <c r="B435" s="265"/>
      <c r="C435" s="266"/>
      <c r="D435" s="235" t="s">
        <v>147</v>
      </c>
      <c r="E435" s="267" t="s">
        <v>19</v>
      </c>
      <c r="F435" s="268" t="s">
        <v>201</v>
      </c>
      <c r="G435" s="266"/>
      <c r="H435" s="269">
        <v>1.3719999999999999</v>
      </c>
      <c r="I435" s="270"/>
      <c r="J435" s="266"/>
      <c r="K435" s="266"/>
      <c r="L435" s="271"/>
      <c r="M435" s="272"/>
      <c r="N435" s="273"/>
      <c r="O435" s="273"/>
      <c r="P435" s="273"/>
      <c r="Q435" s="273"/>
      <c r="R435" s="273"/>
      <c r="S435" s="273"/>
      <c r="T435" s="274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5" t="s">
        <v>147</v>
      </c>
      <c r="AU435" s="275" t="s">
        <v>83</v>
      </c>
      <c r="AV435" s="15" t="s">
        <v>145</v>
      </c>
      <c r="AW435" s="15" t="s">
        <v>35</v>
      </c>
      <c r="AX435" s="15" t="s">
        <v>81</v>
      </c>
      <c r="AY435" s="275" t="s">
        <v>137</v>
      </c>
    </row>
    <row r="436" s="2" customFormat="1" ht="16.5" customHeight="1">
      <c r="A436" s="40"/>
      <c r="B436" s="41"/>
      <c r="C436" s="220" t="s">
        <v>421</v>
      </c>
      <c r="D436" s="220" t="s">
        <v>140</v>
      </c>
      <c r="E436" s="221" t="s">
        <v>454</v>
      </c>
      <c r="F436" s="222" t="s">
        <v>455</v>
      </c>
      <c r="G436" s="223" t="s">
        <v>170</v>
      </c>
      <c r="H436" s="224">
        <v>0</v>
      </c>
      <c r="I436" s="225"/>
      <c r="J436" s="226">
        <f>ROUND(I436*H436,2)</f>
        <v>0</v>
      </c>
      <c r="K436" s="222" t="s">
        <v>144</v>
      </c>
      <c r="L436" s="46"/>
      <c r="M436" s="227" t="s">
        <v>19</v>
      </c>
      <c r="N436" s="228" t="s">
        <v>44</v>
      </c>
      <c r="O436" s="86"/>
      <c r="P436" s="229">
        <f>O436*H436</f>
        <v>0</v>
      </c>
      <c r="Q436" s="229">
        <v>1.06277</v>
      </c>
      <c r="R436" s="229">
        <f>Q436*H436</f>
        <v>0</v>
      </c>
      <c r="S436" s="229">
        <v>0</v>
      </c>
      <c r="T436" s="230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1" t="s">
        <v>145</v>
      </c>
      <c r="AT436" s="231" t="s">
        <v>140</v>
      </c>
      <c r="AU436" s="231" t="s">
        <v>83</v>
      </c>
      <c r="AY436" s="19" t="s">
        <v>137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9" t="s">
        <v>81</v>
      </c>
      <c r="BK436" s="232">
        <f>ROUND(I436*H436,2)</f>
        <v>0</v>
      </c>
      <c r="BL436" s="19" t="s">
        <v>145</v>
      </c>
      <c r="BM436" s="231" t="s">
        <v>1881</v>
      </c>
    </row>
    <row r="437" s="13" customFormat="1">
      <c r="A437" s="13"/>
      <c r="B437" s="233"/>
      <c r="C437" s="234"/>
      <c r="D437" s="235" t="s">
        <v>147</v>
      </c>
      <c r="E437" s="236" t="s">
        <v>19</v>
      </c>
      <c r="F437" s="237" t="s">
        <v>1882</v>
      </c>
      <c r="G437" s="234"/>
      <c r="H437" s="236" t="s">
        <v>19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147</v>
      </c>
      <c r="AU437" s="243" t="s">
        <v>83</v>
      </c>
      <c r="AV437" s="13" t="s">
        <v>81</v>
      </c>
      <c r="AW437" s="13" t="s">
        <v>35</v>
      </c>
      <c r="AX437" s="13" t="s">
        <v>73</v>
      </c>
      <c r="AY437" s="243" t="s">
        <v>137</v>
      </c>
    </row>
    <row r="438" s="14" customFormat="1">
      <c r="A438" s="14"/>
      <c r="B438" s="244"/>
      <c r="C438" s="245"/>
      <c r="D438" s="235" t="s">
        <v>147</v>
      </c>
      <c r="E438" s="246" t="s">
        <v>19</v>
      </c>
      <c r="F438" s="247" t="s">
        <v>1883</v>
      </c>
      <c r="G438" s="245"/>
      <c r="H438" s="248">
        <v>0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147</v>
      </c>
      <c r="AU438" s="254" t="s">
        <v>83</v>
      </c>
      <c r="AV438" s="14" t="s">
        <v>83</v>
      </c>
      <c r="AW438" s="14" t="s">
        <v>35</v>
      </c>
      <c r="AX438" s="14" t="s">
        <v>81</v>
      </c>
      <c r="AY438" s="254" t="s">
        <v>137</v>
      </c>
    </row>
    <row r="439" s="12" customFormat="1" ht="22.8" customHeight="1">
      <c r="A439" s="12"/>
      <c r="B439" s="204"/>
      <c r="C439" s="205"/>
      <c r="D439" s="206" t="s">
        <v>72</v>
      </c>
      <c r="E439" s="218" t="s">
        <v>190</v>
      </c>
      <c r="F439" s="218" t="s">
        <v>487</v>
      </c>
      <c r="G439" s="205"/>
      <c r="H439" s="205"/>
      <c r="I439" s="208"/>
      <c r="J439" s="219">
        <f>BK439</f>
        <v>0</v>
      </c>
      <c r="K439" s="205"/>
      <c r="L439" s="210"/>
      <c r="M439" s="211"/>
      <c r="N439" s="212"/>
      <c r="O439" s="212"/>
      <c r="P439" s="213">
        <f>SUM(P440:P776)</f>
        <v>0</v>
      </c>
      <c r="Q439" s="212"/>
      <c r="R439" s="213">
        <f>SUM(R440:R776)</f>
        <v>34.402819309999998</v>
      </c>
      <c r="S439" s="212"/>
      <c r="T439" s="214">
        <f>SUM(T440:T776)</f>
        <v>133.084136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5" t="s">
        <v>81</v>
      </c>
      <c r="AT439" s="216" t="s">
        <v>72</v>
      </c>
      <c r="AU439" s="216" t="s">
        <v>81</v>
      </c>
      <c r="AY439" s="215" t="s">
        <v>137</v>
      </c>
      <c r="BK439" s="217">
        <f>SUM(BK440:BK776)</f>
        <v>0</v>
      </c>
    </row>
    <row r="440" s="2" customFormat="1" ht="44.25" customHeight="1">
      <c r="A440" s="40"/>
      <c r="B440" s="41"/>
      <c r="C440" s="220" t="s">
        <v>427</v>
      </c>
      <c r="D440" s="220" t="s">
        <v>140</v>
      </c>
      <c r="E440" s="221" t="s">
        <v>1884</v>
      </c>
      <c r="F440" s="222" t="s">
        <v>1885</v>
      </c>
      <c r="G440" s="223" t="s">
        <v>212</v>
      </c>
      <c r="H440" s="224">
        <v>13.1</v>
      </c>
      <c r="I440" s="225"/>
      <c r="J440" s="226">
        <f>ROUND(I440*H440,2)</f>
        <v>0</v>
      </c>
      <c r="K440" s="222" t="s">
        <v>144</v>
      </c>
      <c r="L440" s="46"/>
      <c r="M440" s="227" t="s">
        <v>19</v>
      </c>
      <c r="N440" s="228" t="s">
        <v>44</v>
      </c>
      <c r="O440" s="86"/>
      <c r="P440" s="229">
        <f>O440*H440</f>
        <v>0</v>
      </c>
      <c r="Q440" s="229">
        <v>0.1295</v>
      </c>
      <c r="R440" s="229">
        <f>Q440*H440</f>
        <v>1.69645</v>
      </c>
      <c r="S440" s="229">
        <v>0</v>
      </c>
      <c r="T440" s="230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31" t="s">
        <v>145</v>
      </c>
      <c r="AT440" s="231" t="s">
        <v>140</v>
      </c>
      <c r="AU440" s="231" t="s">
        <v>83</v>
      </c>
      <c r="AY440" s="19" t="s">
        <v>137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9" t="s">
        <v>81</v>
      </c>
      <c r="BK440" s="232">
        <f>ROUND(I440*H440,2)</f>
        <v>0</v>
      </c>
      <c r="BL440" s="19" t="s">
        <v>145</v>
      </c>
      <c r="BM440" s="231" t="s">
        <v>1886</v>
      </c>
    </row>
    <row r="441" s="13" customFormat="1">
      <c r="A441" s="13"/>
      <c r="B441" s="233"/>
      <c r="C441" s="234"/>
      <c r="D441" s="235" t="s">
        <v>147</v>
      </c>
      <c r="E441" s="236" t="s">
        <v>19</v>
      </c>
      <c r="F441" s="237" t="s">
        <v>1887</v>
      </c>
      <c r="G441" s="234"/>
      <c r="H441" s="236" t="s">
        <v>19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147</v>
      </c>
      <c r="AU441" s="243" t="s">
        <v>83</v>
      </c>
      <c r="AV441" s="13" t="s">
        <v>81</v>
      </c>
      <c r="AW441" s="13" t="s">
        <v>35</v>
      </c>
      <c r="AX441" s="13" t="s">
        <v>73</v>
      </c>
      <c r="AY441" s="243" t="s">
        <v>137</v>
      </c>
    </row>
    <row r="442" s="14" customFormat="1">
      <c r="A442" s="14"/>
      <c r="B442" s="244"/>
      <c r="C442" s="245"/>
      <c r="D442" s="235" t="s">
        <v>147</v>
      </c>
      <c r="E442" s="246" t="s">
        <v>19</v>
      </c>
      <c r="F442" s="247" t="s">
        <v>1888</v>
      </c>
      <c r="G442" s="245"/>
      <c r="H442" s="248">
        <v>8.8000000000000007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147</v>
      </c>
      <c r="AU442" s="254" t="s">
        <v>83</v>
      </c>
      <c r="AV442" s="14" t="s">
        <v>83</v>
      </c>
      <c r="AW442" s="14" t="s">
        <v>35</v>
      </c>
      <c r="AX442" s="14" t="s">
        <v>73</v>
      </c>
      <c r="AY442" s="254" t="s">
        <v>137</v>
      </c>
    </row>
    <row r="443" s="13" customFormat="1">
      <c r="A443" s="13"/>
      <c r="B443" s="233"/>
      <c r="C443" s="234"/>
      <c r="D443" s="235" t="s">
        <v>147</v>
      </c>
      <c r="E443" s="236" t="s">
        <v>19</v>
      </c>
      <c r="F443" s="237" t="s">
        <v>1889</v>
      </c>
      <c r="G443" s="234"/>
      <c r="H443" s="236" t="s">
        <v>19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147</v>
      </c>
      <c r="AU443" s="243" t="s">
        <v>83</v>
      </c>
      <c r="AV443" s="13" t="s">
        <v>81</v>
      </c>
      <c r="AW443" s="13" t="s">
        <v>35</v>
      </c>
      <c r="AX443" s="13" t="s">
        <v>73</v>
      </c>
      <c r="AY443" s="243" t="s">
        <v>137</v>
      </c>
    </row>
    <row r="444" s="14" customFormat="1">
      <c r="A444" s="14"/>
      <c r="B444" s="244"/>
      <c r="C444" s="245"/>
      <c r="D444" s="235" t="s">
        <v>147</v>
      </c>
      <c r="E444" s="246" t="s">
        <v>19</v>
      </c>
      <c r="F444" s="247" t="s">
        <v>1890</v>
      </c>
      <c r="G444" s="245"/>
      <c r="H444" s="248">
        <v>4.2999999999999998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147</v>
      </c>
      <c r="AU444" s="254" t="s">
        <v>83</v>
      </c>
      <c r="AV444" s="14" t="s">
        <v>83</v>
      </c>
      <c r="AW444" s="14" t="s">
        <v>35</v>
      </c>
      <c r="AX444" s="14" t="s">
        <v>73</v>
      </c>
      <c r="AY444" s="254" t="s">
        <v>137</v>
      </c>
    </row>
    <row r="445" s="15" customFormat="1">
      <c r="A445" s="15"/>
      <c r="B445" s="265"/>
      <c r="C445" s="266"/>
      <c r="D445" s="235" t="s">
        <v>147</v>
      </c>
      <c r="E445" s="267" t="s">
        <v>19</v>
      </c>
      <c r="F445" s="268" t="s">
        <v>201</v>
      </c>
      <c r="G445" s="266"/>
      <c r="H445" s="269">
        <v>13.100000000000001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5" t="s">
        <v>147</v>
      </c>
      <c r="AU445" s="275" t="s">
        <v>83</v>
      </c>
      <c r="AV445" s="15" t="s">
        <v>145</v>
      </c>
      <c r="AW445" s="15" t="s">
        <v>35</v>
      </c>
      <c r="AX445" s="15" t="s">
        <v>81</v>
      </c>
      <c r="AY445" s="275" t="s">
        <v>137</v>
      </c>
    </row>
    <row r="446" s="2" customFormat="1" ht="16.5" customHeight="1">
      <c r="A446" s="40"/>
      <c r="B446" s="41"/>
      <c r="C446" s="255" t="s">
        <v>437</v>
      </c>
      <c r="D446" s="255" t="s">
        <v>157</v>
      </c>
      <c r="E446" s="256" t="s">
        <v>1891</v>
      </c>
      <c r="F446" s="257" t="s">
        <v>1892</v>
      </c>
      <c r="G446" s="258" t="s">
        <v>212</v>
      </c>
      <c r="H446" s="259">
        <v>14</v>
      </c>
      <c r="I446" s="260"/>
      <c r="J446" s="261">
        <f>ROUND(I446*H446,2)</f>
        <v>0</v>
      </c>
      <c r="K446" s="257" t="s">
        <v>144</v>
      </c>
      <c r="L446" s="262"/>
      <c r="M446" s="263" t="s">
        <v>19</v>
      </c>
      <c r="N446" s="264" t="s">
        <v>44</v>
      </c>
      <c r="O446" s="86"/>
      <c r="P446" s="229">
        <f>O446*H446</f>
        <v>0</v>
      </c>
      <c r="Q446" s="229">
        <v>0.033500000000000002</v>
      </c>
      <c r="R446" s="229">
        <f>Q446*H446</f>
        <v>0.46900000000000003</v>
      </c>
      <c r="S446" s="229">
        <v>0</v>
      </c>
      <c r="T446" s="230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31" t="s">
        <v>160</v>
      </c>
      <c r="AT446" s="231" t="s">
        <v>157</v>
      </c>
      <c r="AU446" s="231" t="s">
        <v>83</v>
      </c>
      <c r="AY446" s="19" t="s">
        <v>137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9" t="s">
        <v>81</v>
      </c>
      <c r="BK446" s="232">
        <f>ROUND(I446*H446,2)</f>
        <v>0</v>
      </c>
      <c r="BL446" s="19" t="s">
        <v>145</v>
      </c>
      <c r="BM446" s="231" t="s">
        <v>1893</v>
      </c>
    </row>
    <row r="447" s="13" customFormat="1">
      <c r="A447" s="13"/>
      <c r="B447" s="233"/>
      <c r="C447" s="234"/>
      <c r="D447" s="235" t="s">
        <v>147</v>
      </c>
      <c r="E447" s="236" t="s">
        <v>19</v>
      </c>
      <c r="F447" s="237" t="s">
        <v>1887</v>
      </c>
      <c r="G447" s="234"/>
      <c r="H447" s="236" t="s">
        <v>19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147</v>
      </c>
      <c r="AU447" s="243" t="s">
        <v>83</v>
      </c>
      <c r="AV447" s="13" t="s">
        <v>81</v>
      </c>
      <c r="AW447" s="13" t="s">
        <v>35</v>
      </c>
      <c r="AX447" s="13" t="s">
        <v>73</v>
      </c>
      <c r="AY447" s="243" t="s">
        <v>137</v>
      </c>
    </row>
    <row r="448" s="14" customFormat="1">
      <c r="A448" s="14"/>
      <c r="B448" s="244"/>
      <c r="C448" s="245"/>
      <c r="D448" s="235" t="s">
        <v>147</v>
      </c>
      <c r="E448" s="246" t="s">
        <v>19</v>
      </c>
      <c r="F448" s="247" t="s">
        <v>1888</v>
      </c>
      <c r="G448" s="245"/>
      <c r="H448" s="248">
        <v>8.8000000000000007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147</v>
      </c>
      <c r="AU448" s="254" t="s">
        <v>83</v>
      </c>
      <c r="AV448" s="14" t="s">
        <v>83</v>
      </c>
      <c r="AW448" s="14" t="s">
        <v>35</v>
      </c>
      <c r="AX448" s="14" t="s">
        <v>73</v>
      </c>
      <c r="AY448" s="254" t="s">
        <v>137</v>
      </c>
    </row>
    <row r="449" s="13" customFormat="1">
      <c r="A449" s="13"/>
      <c r="B449" s="233"/>
      <c r="C449" s="234"/>
      <c r="D449" s="235" t="s">
        <v>147</v>
      </c>
      <c r="E449" s="236" t="s">
        <v>19</v>
      </c>
      <c r="F449" s="237" t="s">
        <v>1889</v>
      </c>
      <c r="G449" s="234"/>
      <c r="H449" s="236" t="s">
        <v>19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147</v>
      </c>
      <c r="AU449" s="243" t="s">
        <v>83</v>
      </c>
      <c r="AV449" s="13" t="s">
        <v>81</v>
      </c>
      <c r="AW449" s="13" t="s">
        <v>35</v>
      </c>
      <c r="AX449" s="13" t="s">
        <v>73</v>
      </c>
      <c r="AY449" s="243" t="s">
        <v>137</v>
      </c>
    </row>
    <row r="450" s="14" customFormat="1">
      <c r="A450" s="14"/>
      <c r="B450" s="244"/>
      <c r="C450" s="245"/>
      <c r="D450" s="235" t="s">
        <v>147</v>
      </c>
      <c r="E450" s="246" t="s">
        <v>19</v>
      </c>
      <c r="F450" s="247" t="s">
        <v>1890</v>
      </c>
      <c r="G450" s="245"/>
      <c r="H450" s="248">
        <v>4.2999999999999998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147</v>
      </c>
      <c r="AU450" s="254" t="s">
        <v>83</v>
      </c>
      <c r="AV450" s="14" t="s">
        <v>83</v>
      </c>
      <c r="AW450" s="14" t="s">
        <v>35</v>
      </c>
      <c r="AX450" s="14" t="s">
        <v>73</v>
      </c>
      <c r="AY450" s="254" t="s">
        <v>137</v>
      </c>
    </row>
    <row r="451" s="16" customFormat="1">
      <c r="A451" s="16"/>
      <c r="B451" s="276"/>
      <c r="C451" s="277"/>
      <c r="D451" s="235" t="s">
        <v>147</v>
      </c>
      <c r="E451" s="278" t="s">
        <v>19</v>
      </c>
      <c r="F451" s="279" t="s">
        <v>324</v>
      </c>
      <c r="G451" s="277"/>
      <c r="H451" s="280">
        <v>13.100000000000001</v>
      </c>
      <c r="I451" s="281"/>
      <c r="J451" s="277"/>
      <c r="K451" s="277"/>
      <c r="L451" s="282"/>
      <c r="M451" s="283"/>
      <c r="N451" s="284"/>
      <c r="O451" s="284"/>
      <c r="P451" s="284"/>
      <c r="Q451" s="284"/>
      <c r="R451" s="284"/>
      <c r="S451" s="284"/>
      <c r="T451" s="285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86" t="s">
        <v>147</v>
      </c>
      <c r="AU451" s="286" t="s">
        <v>83</v>
      </c>
      <c r="AV451" s="16" t="s">
        <v>138</v>
      </c>
      <c r="AW451" s="16" t="s">
        <v>35</v>
      </c>
      <c r="AX451" s="16" t="s">
        <v>73</v>
      </c>
      <c r="AY451" s="286" t="s">
        <v>137</v>
      </c>
    </row>
    <row r="452" s="14" customFormat="1">
      <c r="A452" s="14"/>
      <c r="B452" s="244"/>
      <c r="C452" s="245"/>
      <c r="D452" s="235" t="s">
        <v>147</v>
      </c>
      <c r="E452" s="246" t="s">
        <v>19</v>
      </c>
      <c r="F452" s="247" t="s">
        <v>1894</v>
      </c>
      <c r="G452" s="245"/>
      <c r="H452" s="248">
        <v>0.90000000000000002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147</v>
      </c>
      <c r="AU452" s="254" t="s">
        <v>83</v>
      </c>
      <c r="AV452" s="14" t="s">
        <v>83</v>
      </c>
      <c r="AW452" s="14" t="s">
        <v>35</v>
      </c>
      <c r="AX452" s="14" t="s">
        <v>73</v>
      </c>
      <c r="AY452" s="254" t="s">
        <v>137</v>
      </c>
    </row>
    <row r="453" s="15" customFormat="1">
      <c r="A453" s="15"/>
      <c r="B453" s="265"/>
      <c r="C453" s="266"/>
      <c r="D453" s="235" t="s">
        <v>147</v>
      </c>
      <c r="E453" s="267" t="s">
        <v>19</v>
      </c>
      <c r="F453" s="268" t="s">
        <v>201</v>
      </c>
      <c r="G453" s="266"/>
      <c r="H453" s="269">
        <v>14.000000000000002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5" t="s">
        <v>147</v>
      </c>
      <c r="AU453" s="275" t="s">
        <v>83</v>
      </c>
      <c r="AV453" s="15" t="s">
        <v>145</v>
      </c>
      <c r="AW453" s="15" t="s">
        <v>35</v>
      </c>
      <c r="AX453" s="15" t="s">
        <v>81</v>
      </c>
      <c r="AY453" s="275" t="s">
        <v>137</v>
      </c>
    </row>
    <row r="454" s="2" customFormat="1" ht="21.75" customHeight="1">
      <c r="A454" s="40"/>
      <c r="B454" s="41"/>
      <c r="C454" s="220" t="s">
        <v>453</v>
      </c>
      <c r="D454" s="220" t="s">
        <v>140</v>
      </c>
      <c r="E454" s="221" t="s">
        <v>1895</v>
      </c>
      <c r="F454" s="222" t="s">
        <v>1896</v>
      </c>
      <c r="G454" s="223" t="s">
        <v>164</v>
      </c>
      <c r="H454" s="224">
        <v>1.143</v>
      </c>
      <c r="I454" s="225"/>
      <c r="J454" s="226">
        <f>ROUND(I454*H454,2)</f>
        <v>0</v>
      </c>
      <c r="K454" s="222" t="s">
        <v>144</v>
      </c>
      <c r="L454" s="46"/>
      <c r="M454" s="227" t="s">
        <v>19</v>
      </c>
      <c r="N454" s="228" t="s">
        <v>44</v>
      </c>
      <c r="O454" s="86"/>
      <c r="P454" s="229">
        <f>O454*H454</f>
        <v>0</v>
      </c>
      <c r="Q454" s="229">
        <v>2.2563399999999998</v>
      </c>
      <c r="R454" s="229">
        <f>Q454*H454</f>
        <v>2.5789966199999999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145</v>
      </c>
      <c r="AT454" s="231" t="s">
        <v>140</v>
      </c>
      <c r="AU454" s="231" t="s">
        <v>83</v>
      </c>
      <c r="AY454" s="19" t="s">
        <v>137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81</v>
      </c>
      <c r="BK454" s="232">
        <f>ROUND(I454*H454,2)</f>
        <v>0</v>
      </c>
      <c r="BL454" s="19" t="s">
        <v>145</v>
      </c>
      <c r="BM454" s="231" t="s">
        <v>1897</v>
      </c>
    </row>
    <row r="455" s="13" customFormat="1">
      <c r="A455" s="13"/>
      <c r="B455" s="233"/>
      <c r="C455" s="234"/>
      <c r="D455" s="235" t="s">
        <v>147</v>
      </c>
      <c r="E455" s="236" t="s">
        <v>19</v>
      </c>
      <c r="F455" s="237" t="s">
        <v>1887</v>
      </c>
      <c r="G455" s="234"/>
      <c r="H455" s="236" t="s">
        <v>19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147</v>
      </c>
      <c r="AU455" s="243" t="s">
        <v>83</v>
      </c>
      <c r="AV455" s="13" t="s">
        <v>81</v>
      </c>
      <c r="AW455" s="13" t="s">
        <v>35</v>
      </c>
      <c r="AX455" s="13" t="s">
        <v>73</v>
      </c>
      <c r="AY455" s="243" t="s">
        <v>137</v>
      </c>
    </row>
    <row r="456" s="14" customFormat="1">
      <c r="A456" s="14"/>
      <c r="B456" s="244"/>
      <c r="C456" s="245"/>
      <c r="D456" s="235" t="s">
        <v>147</v>
      </c>
      <c r="E456" s="246" t="s">
        <v>19</v>
      </c>
      <c r="F456" s="247" t="s">
        <v>1898</v>
      </c>
      <c r="G456" s="245"/>
      <c r="H456" s="248">
        <v>0.79200000000000004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147</v>
      </c>
      <c r="AU456" s="254" t="s">
        <v>83</v>
      </c>
      <c r="AV456" s="14" t="s">
        <v>83</v>
      </c>
      <c r="AW456" s="14" t="s">
        <v>35</v>
      </c>
      <c r="AX456" s="14" t="s">
        <v>73</v>
      </c>
      <c r="AY456" s="254" t="s">
        <v>137</v>
      </c>
    </row>
    <row r="457" s="13" customFormat="1">
      <c r="A457" s="13"/>
      <c r="B457" s="233"/>
      <c r="C457" s="234"/>
      <c r="D457" s="235" t="s">
        <v>147</v>
      </c>
      <c r="E457" s="236" t="s">
        <v>19</v>
      </c>
      <c r="F457" s="237" t="s">
        <v>1889</v>
      </c>
      <c r="G457" s="234"/>
      <c r="H457" s="236" t="s">
        <v>19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147</v>
      </c>
      <c r="AU457" s="243" t="s">
        <v>83</v>
      </c>
      <c r="AV457" s="13" t="s">
        <v>81</v>
      </c>
      <c r="AW457" s="13" t="s">
        <v>35</v>
      </c>
      <c r="AX457" s="13" t="s">
        <v>73</v>
      </c>
      <c r="AY457" s="243" t="s">
        <v>137</v>
      </c>
    </row>
    <row r="458" s="14" customFormat="1">
      <c r="A458" s="14"/>
      <c r="B458" s="244"/>
      <c r="C458" s="245"/>
      <c r="D458" s="235" t="s">
        <v>147</v>
      </c>
      <c r="E458" s="246" t="s">
        <v>19</v>
      </c>
      <c r="F458" s="247" t="s">
        <v>1899</v>
      </c>
      <c r="G458" s="245"/>
      <c r="H458" s="248">
        <v>0.35099999999999998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147</v>
      </c>
      <c r="AU458" s="254" t="s">
        <v>83</v>
      </c>
      <c r="AV458" s="14" t="s">
        <v>83</v>
      </c>
      <c r="AW458" s="14" t="s">
        <v>35</v>
      </c>
      <c r="AX458" s="14" t="s">
        <v>73</v>
      </c>
      <c r="AY458" s="254" t="s">
        <v>137</v>
      </c>
    </row>
    <row r="459" s="15" customFormat="1">
      <c r="A459" s="15"/>
      <c r="B459" s="265"/>
      <c r="C459" s="266"/>
      <c r="D459" s="235" t="s">
        <v>147</v>
      </c>
      <c r="E459" s="267" t="s">
        <v>19</v>
      </c>
      <c r="F459" s="268" t="s">
        <v>201</v>
      </c>
      <c r="G459" s="266"/>
      <c r="H459" s="269">
        <v>1.143</v>
      </c>
      <c r="I459" s="270"/>
      <c r="J459" s="266"/>
      <c r="K459" s="266"/>
      <c r="L459" s="271"/>
      <c r="M459" s="272"/>
      <c r="N459" s="273"/>
      <c r="O459" s="273"/>
      <c r="P459" s="273"/>
      <c r="Q459" s="273"/>
      <c r="R459" s="273"/>
      <c r="S459" s="273"/>
      <c r="T459" s="27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5" t="s">
        <v>147</v>
      </c>
      <c r="AU459" s="275" t="s">
        <v>83</v>
      </c>
      <c r="AV459" s="15" t="s">
        <v>145</v>
      </c>
      <c r="AW459" s="15" t="s">
        <v>35</v>
      </c>
      <c r="AX459" s="15" t="s">
        <v>81</v>
      </c>
      <c r="AY459" s="275" t="s">
        <v>137</v>
      </c>
    </row>
    <row r="460" s="2" customFormat="1" ht="21.75" customHeight="1">
      <c r="A460" s="40"/>
      <c r="B460" s="41"/>
      <c r="C460" s="220" t="s">
        <v>467</v>
      </c>
      <c r="D460" s="220" t="s">
        <v>140</v>
      </c>
      <c r="E460" s="221" t="s">
        <v>1900</v>
      </c>
      <c r="F460" s="222" t="s">
        <v>1901</v>
      </c>
      <c r="G460" s="223" t="s">
        <v>164</v>
      </c>
      <c r="H460" s="224">
        <v>9.2889999999999997</v>
      </c>
      <c r="I460" s="225"/>
      <c r="J460" s="226">
        <f>ROUND(I460*H460,2)</f>
        <v>0</v>
      </c>
      <c r="K460" s="222" t="s">
        <v>144</v>
      </c>
      <c r="L460" s="46"/>
      <c r="M460" s="227" t="s">
        <v>19</v>
      </c>
      <c r="N460" s="228" t="s">
        <v>44</v>
      </c>
      <c r="O460" s="86"/>
      <c r="P460" s="229">
        <f>O460*H460</f>
        <v>0</v>
      </c>
      <c r="Q460" s="229">
        <v>0</v>
      </c>
      <c r="R460" s="229">
        <f>Q460*H460</f>
        <v>0</v>
      </c>
      <c r="S460" s="229">
        <v>2.3999999999999999</v>
      </c>
      <c r="T460" s="230">
        <f>S460*H460</f>
        <v>22.293599999999998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31" t="s">
        <v>145</v>
      </c>
      <c r="AT460" s="231" t="s">
        <v>140</v>
      </c>
      <c r="AU460" s="231" t="s">
        <v>83</v>
      </c>
      <c r="AY460" s="19" t="s">
        <v>137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9" t="s">
        <v>81</v>
      </c>
      <c r="BK460" s="232">
        <f>ROUND(I460*H460,2)</f>
        <v>0</v>
      </c>
      <c r="BL460" s="19" t="s">
        <v>145</v>
      </c>
      <c r="BM460" s="231" t="s">
        <v>1902</v>
      </c>
    </row>
    <row r="461" s="13" customFormat="1">
      <c r="A461" s="13"/>
      <c r="B461" s="233"/>
      <c r="C461" s="234"/>
      <c r="D461" s="235" t="s">
        <v>147</v>
      </c>
      <c r="E461" s="236" t="s">
        <v>19</v>
      </c>
      <c r="F461" s="237" t="s">
        <v>1903</v>
      </c>
      <c r="G461" s="234"/>
      <c r="H461" s="236" t="s">
        <v>19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147</v>
      </c>
      <c r="AU461" s="243" t="s">
        <v>83</v>
      </c>
      <c r="AV461" s="13" t="s">
        <v>81</v>
      </c>
      <c r="AW461" s="13" t="s">
        <v>35</v>
      </c>
      <c r="AX461" s="13" t="s">
        <v>73</v>
      </c>
      <c r="AY461" s="243" t="s">
        <v>137</v>
      </c>
    </row>
    <row r="462" s="14" customFormat="1">
      <c r="A462" s="14"/>
      <c r="B462" s="244"/>
      <c r="C462" s="245"/>
      <c r="D462" s="235" t="s">
        <v>147</v>
      </c>
      <c r="E462" s="246" t="s">
        <v>19</v>
      </c>
      <c r="F462" s="247" t="s">
        <v>1904</v>
      </c>
      <c r="G462" s="245"/>
      <c r="H462" s="248">
        <v>1.76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147</v>
      </c>
      <c r="AU462" s="254" t="s">
        <v>83</v>
      </c>
      <c r="AV462" s="14" t="s">
        <v>83</v>
      </c>
      <c r="AW462" s="14" t="s">
        <v>35</v>
      </c>
      <c r="AX462" s="14" t="s">
        <v>73</v>
      </c>
      <c r="AY462" s="254" t="s">
        <v>137</v>
      </c>
    </row>
    <row r="463" s="13" customFormat="1">
      <c r="A463" s="13"/>
      <c r="B463" s="233"/>
      <c r="C463" s="234"/>
      <c r="D463" s="235" t="s">
        <v>147</v>
      </c>
      <c r="E463" s="236" t="s">
        <v>19</v>
      </c>
      <c r="F463" s="237" t="s">
        <v>1905</v>
      </c>
      <c r="G463" s="234"/>
      <c r="H463" s="236" t="s">
        <v>19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147</v>
      </c>
      <c r="AU463" s="243" t="s">
        <v>83</v>
      </c>
      <c r="AV463" s="13" t="s">
        <v>81</v>
      </c>
      <c r="AW463" s="13" t="s">
        <v>35</v>
      </c>
      <c r="AX463" s="13" t="s">
        <v>73</v>
      </c>
      <c r="AY463" s="243" t="s">
        <v>137</v>
      </c>
    </row>
    <row r="464" s="14" customFormat="1">
      <c r="A464" s="14"/>
      <c r="B464" s="244"/>
      <c r="C464" s="245"/>
      <c r="D464" s="235" t="s">
        <v>147</v>
      </c>
      <c r="E464" s="246" t="s">
        <v>19</v>
      </c>
      <c r="F464" s="247" t="s">
        <v>1906</v>
      </c>
      <c r="G464" s="245"/>
      <c r="H464" s="248">
        <v>2.2309999999999999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147</v>
      </c>
      <c r="AU464" s="254" t="s">
        <v>83</v>
      </c>
      <c r="AV464" s="14" t="s">
        <v>83</v>
      </c>
      <c r="AW464" s="14" t="s">
        <v>35</v>
      </c>
      <c r="AX464" s="14" t="s">
        <v>73</v>
      </c>
      <c r="AY464" s="254" t="s">
        <v>137</v>
      </c>
    </row>
    <row r="465" s="14" customFormat="1">
      <c r="A465" s="14"/>
      <c r="B465" s="244"/>
      <c r="C465" s="245"/>
      <c r="D465" s="235" t="s">
        <v>147</v>
      </c>
      <c r="E465" s="246" t="s">
        <v>19</v>
      </c>
      <c r="F465" s="247" t="s">
        <v>1907</v>
      </c>
      <c r="G465" s="245"/>
      <c r="H465" s="248">
        <v>0.128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147</v>
      </c>
      <c r="AU465" s="254" t="s">
        <v>83</v>
      </c>
      <c r="AV465" s="14" t="s">
        <v>83</v>
      </c>
      <c r="AW465" s="14" t="s">
        <v>35</v>
      </c>
      <c r="AX465" s="14" t="s">
        <v>73</v>
      </c>
      <c r="AY465" s="254" t="s">
        <v>137</v>
      </c>
    </row>
    <row r="466" s="14" customFormat="1">
      <c r="A466" s="14"/>
      <c r="B466" s="244"/>
      <c r="C466" s="245"/>
      <c r="D466" s="235" t="s">
        <v>147</v>
      </c>
      <c r="E466" s="246" t="s">
        <v>19</v>
      </c>
      <c r="F466" s="247" t="s">
        <v>1908</v>
      </c>
      <c r="G466" s="245"/>
      <c r="H466" s="248">
        <v>0.56000000000000005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147</v>
      </c>
      <c r="AU466" s="254" t="s">
        <v>83</v>
      </c>
      <c r="AV466" s="14" t="s">
        <v>83</v>
      </c>
      <c r="AW466" s="14" t="s">
        <v>35</v>
      </c>
      <c r="AX466" s="14" t="s">
        <v>73</v>
      </c>
      <c r="AY466" s="254" t="s">
        <v>137</v>
      </c>
    </row>
    <row r="467" s="14" customFormat="1">
      <c r="A467" s="14"/>
      <c r="B467" s="244"/>
      <c r="C467" s="245"/>
      <c r="D467" s="235" t="s">
        <v>147</v>
      </c>
      <c r="E467" s="246" t="s">
        <v>19</v>
      </c>
      <c r="F467" s="247" t="s">
        <v>1909</v>
      </c>
      <c r="G467" s="245"/>
      <c r="H467" s="248">
        <v>0.65500000000000003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147</v>
      </c>
      <c r="AU467" s="254" t="s">
        <v>83</v>
      </c>
      <c r="AV467" s="14" t="s">
        <v>83</v>
      </c>
      <c r="AW467" s="14" t="s">
        <v>35</v>
      </c>
      <c r="AX467" s="14" t="s">
        <v>73</v>
      </c>
      <c r="AY467" s="254" t="s">
        <v>137</v>
      </c>
    </row>
    <row r="468" s="13" customFormat="1">
      <c r="A468" s="13"/>
      <c r="B468" s="233"/>
      <c r="C468" s="234"/>
      <c r="D468" s="235" t="s">
        <v>147</v>
      </c>
      <c r="E468" s="236" t="s">
        <v>19</v>
      </c>
      <c r="F468" s="237" t="s">
        <v>1910</v>
      </c>
      <c r="G468" s="234"/>
      <c r="H468" s="236" t="s">
        <v>19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147</v>
      </c>
      <c r="AU468" s="243" t="s">
        <v>83</v>
      </c>
      <c r="AV468" s="13" t="s">
        <v>81</v>
      </c>
      <c r="AW468" s="13" t="s">
        <v>35</v>
      </c>
      <c r="AX468" s="13" t="s">
        <v>73</v>
      </c>
      <c r="AY468" s="243" t="s">
        <v>137</v>
      </c>
    </row>
    <row r="469" s="14" customFormat="1">
      <c r="A469" s="14"/>
      <c r="B469" s="244"/>
      <c r="C469" s="245"/>
      <c r="D469" s="235" t="s">
        <v>147</v>
      </c>
      <c r="E469" s="246" t="s">
        <v>19</v>
      </c>
      <c r="F469" s="247" t="s">
        <v>1911</v>
      </c>
      <c r="G469" s="245"/>
      <c r="H469" s="248">
        <v>0.33800000000000002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147</v>
      </c>
      <c r="AU469" s="254" t="s">
        <v>83</v>
      </c>
      <c r="AV469" s="14" t="s">
        <v>83</v>
      </c>
      <c r="AW469" s="14" t="s">
        <v>35</v>
      </c>
      <c r="AX469" s="14" t="s">
        <v>73</v>
      </c>
      <c r="AY469" s="254" t="s">
        <v>137</v>
      </c>
    </row>
    <row r="470" s="14" customFormat="1">
      <c r="A470" s="14"/>
      <c r="B470" s="244"/>
      <c r="C470" s="245"/>
      <c r="D470" s="235" t="s">
        <v>147</v>
      </c>
      <c r="E470" s="246" t="s">
        <v>19</v>
      </c>
      <c r="F470" s="247" t="s">
        <v>1912</v>
      </c>
      <c r="G470" s="245"/>
      <c r="H470" s="248">
        <v>0.55700000000000005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147</v>
      </c>
      <c r="AU470" s="254" t="s">
        <v>83</v>
      </c>
      <c r="AV470" s="14" t="s">
        <v>83</v>
      </c>
      <c r="AW470" s="14" t="s">
        <v>35</v>
      </c>
      <c r="AX470" s="14" t="s">
        <v>73</v>
      </c>
      <c r="AY470" s="254" t="s">
        <v>137</v>
      </c>
    </row>
    <row r="471" s="14" customFormat="1">
      <c r="A471" s="14"/>
      <c r="B471" s="244"/>
      <c r="C471" s="245"/>
      <c r="D471" s="235" t="s">
        <v>147</v>
      </c>
      <c r="E471" s="246" t="s">
        <v>19</v>
      </c>
      <c r="F471" s="247" t="s">
        <v>1913</v>
      </c>
      <c r="G471" s="245"/>
      <c r="H471" s="248">
        <v>0.497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147</v>
      </c>
      <c r="AU471" s="254" t="s">
        <v>83</v>
      </c>
      <c r="AV471" s="14" t="s">
        <v>83</v>
      </c>
      <c r="AW471" s="14" t="s">
        <v>35</v>
      </c>
      <c r="AX471" s="14" t="s">
        <v>73</v>
      </c>
      <c r="AY471" s="254" t="s">
        <v>137</v>
      </c>
    </row>
    <row r="472" s="14" customFormat="1">
      <c r="A472" s="14"/>
      <c r="B472" s="244"/>
      <c r="C472" s="245"/>
      <c r="D472" s="235" t="s">
        <v>147</v>
      </c>
      <c r="E472" s="246" t="s">
        <v>19</v>
      </c>
      <c r="F472" s="247" t="s">
        <v>1914</v>
      </c>
      <c r="G472" s="245"/>
      <c r="H472" s="248">
        <v>0.027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147</v>
      </c>
      <c r="AU472" s="254" t="s">
        <v>83</v>
      </c>
      <c r="AV472" s="14" t="s">
        <v>83</v>
      </c>
      <c r="AW472" s="14" t="s">
        <v>35</v>
      </c>
      <c r="AX472" s="14" t="s">
        <v>73</v>
      </c>
      <c r="AY472" s="254" t="s">
        <v>137</v>
      </c>
    </row>
    <row r="473" s="14" customFormat="1">
      <c r="A473" s="14"/>
      <c r="B473" s="244"/>
      <c r="C473" s="245"/>
      <c r="D473" s="235" t="s">
        <v>147</v>
      </c>
      <c r="E473" s="246" t="s">
        <v>19</v>
      </c>
      <c r="F473" s="247" t="s">
        <v>1915</v>
      </c>
      <c r="G473" s="245"/>
      <c r="H473" s="248">
        <v>0.40200000000000002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147</v>
      </c>
      <c r="AU473" s="254" t="s">
        <v>83</v>
      </c>
      <c r="AV473" s="14" t="s">
        <v>83</v>
      </c>
      <c r="AW473" s="14" t="s">
        <v>35</v>
      </c>
      <c r="AX473" s="14" t="s">
        <v>73</v>
      </c>
      <c r="AY473" s="254" t="s">
        <v>137</v>
      </c>
    </row>
    <row r="474" s="13" customFormat="1">
      <c r="A474" s="13"/>
      <c r="B474" s="233"/>
      <c r="C474" s="234"/>
      <c r="D474" s="235" t="s">
        <v>147</v>
      </c>
      <c r="E474" s="236" t="s">
        <v>19</v>
      </c>
      <c r="F474" s="237" t="s">
        <v>1916</v>
      </c>
      <c r="G474" s="234"/>
      <c r="H474" s="236" t="s">
        <v>19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147</v>
      </c>
      <c r="AU474" s="243" t="s">
        <v>83</v>
      </c>
      <c r="AV474" s="13" t="s">
        <v>81</v>
      </c>
      <c r="AW474" s="13" t="s">
        <v>35</v>
      </c>
      <c r="AX474" s="13" t="s">
        <v>73</v>
      </c>
      <c r="AY474" s="243" t="s">
        <v>137</v>
      </c>
    </row>
    <row r="475" s="14" customFormat="1">
      <c r="A475" s="14"/>
      <c r="B475" s="244"/>
      <c r="C475" s="245"/>
      <c r="D475" s="235" t="s">
        <v>147</v>
      </c>
      <c r="E475" s="246" t="s">
        <v>19</v>
      </c>
      <c r="F475" s="247" t="s">
        <v>1917</v>
      </c>
      <c r="G475" s="245"/>
      <c r="H475" s="248">
        <v>0.29999999999999999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147</v>
      </c>
      <c r="AU475" s="254" t="s">
        <v>83</v>
      </c>
      <c r="AV475" s="14" t="s">
        <v>83</v>
      </c>
      <c r="AW475" s="14" t="s">
        <v>35</v>
      </c>
      <c r="AX475" s="14" t="s">
        <v>73</v>
      </c>
      <c r="AY475" s="254" t="s">
        <v>137</v>
      </c>
    </row>
    <row r="476" s="14" customFormat="1">
      <c r="A476" s="14"/>
      <c r="B476" s="244"/>
      <c r="C476" s="245"/>
      <c r="D476" s="235" t="s">
        <v>147</v>
      </c>
      <c r="E476" s="246" t="s">
        <v>19</v>
      </c>
      <c r="F476" s="247" t="s">
        <v>1918</v>
      </c>
      <c r="G476" s="245"/>
      <c r="H476" s="248">
        <v>0.54000000000000004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147</v>
      </c>
      <c r="AU476" s="254" t="s">
        <v>83</v>
      </c>
      <c r="AV476" s="14" t="s">
        <v>83</v>
      </c>
      <c r="AW476" s="14" t="s">
        <v>35</v>
      </c>
      <c r="AX476" s="14" t="s">
        <v>73</v>
      </c>
      <c r="AY476" s="254" t="s">
        <v>137</v>
      </c>
    </row>
    <row r="477" s="14" customFormat="1">
      <c r="A477" s="14"/>
      <c r="B477" s="244"/>
      <c r="C477" s="245"/>
      <c r="D477" s="235" t="s">
        <v>147</v>
      </c>
      <c r="E477" s="246" t="s">
        <v>19</v>
      </c>
      <c r="F477" s="247" t="s">
        <v>1919</v>
      </c>
      <c r="G477" s="245"/>
      <c r="H477" s="248">
        <v>1.294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147</v>
      </c>
      <c r="AU477" s="254" t="s">
        <v>83</v>
      </c>
      <c r="AV477" s="14" t="s">
        <v>83</v>
      </c>
      <c r="AW477" s="14" t="s">
        <v>35</v>
      </c>
      <c r="AX477" s="14" t="s">
        <v>73</v>
      </c>
      <c r="AY477" s="254" t="s">
        <v>137</v>
      </c>
    </row>
    <row r="478" s="15" customFormat="1">
      <c r="A478" s="15"/>
      <c r="B478" s="265"/>
      <c r="C478" s="266"/>
      <c r="D478" s="235" t="s">
        <v>147</v>
      </c>
      <c r="E478" s="267" t="s">
        <v>19</v>
      </c>
      <c r="F478" s="268" t="s">
        <v>201</v>
      </c>
      <c r="G478" s="266"/>
      <c r="H478" s="269">
        <v>9.2890000000000015</v>
      </c>
      <c r="I478" s="270"/>
      <c r="J478" s="266"/>
      <c r="K478" s="266"/>
      <c r="L478" s="271"/>
      <c r="M478" s="272"/>
      <c r="N478" s="273"/>
      <c r="O478" s="273"/>
      <c r="P478" s="273"/>
      <c r="Q478" s="273"/>
      <c r="R478" s="273"/>
      <c r="S478" s="273"/>
      <c r="T478" s="274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5" t="s">
        <v>147</v>
      </c>
      <c r="AU478" s="275" t="s">
        <v>83</v>
      </c>
      <c r="AV478" s="15" t="s">
        <v>145</v>
      </c>
      <c r="AW478" s="15" t="s">
        <v>35</v>
      </c>
      <c r="AX478" s="15" t="s">
        <v>81</v>
      </c>
      <c r="AY478" s="275" t="s">
        <v>137</v>
      </c>
    </row>
    <row r="479" s="2" customFormat="1" ht="21.75" customHeight="1">
      <c r="A479" s="40"/>
      <c r="B479" s="41"/>
      <c r="C479" s="220" t="s">
        <v>473</v>
      </c>
      <c r="D479" s="220" t="s">
        <v>140</v>
      </c>
      <c r="E479" s="221" t="s">
        <v>1920</v>
      </c>
      <c r="F479" s="222" t="s">
        <v>1921</v>
      </c>
      <c r="G479" s="223" t="s">
        <v>164</v>
      </c>
      <c r="H479" s="224">
        <v>19.754000000000001</v>
      </c>
      <c r="I479" s="225"/>
      <c r="J479" s="226">
        <f>ROUND(I479*H479,2)</f>
        <v>0</v>
      </c>
      <c r="K479" s="222" t="s">
        <v>144</v>
      </c>
      <c r="L479" s="46"/>
      <c r="M479" s="227" t="s">
        <v>19</v>
      </c>
      <c r="N479" s="228" t="s">
        <v>44</v>
      </c>
      <c r="O479" s="86"/>
      <c r="P479" s="229">
        <f>O479*H479</f>
        <v>0</v>
      </c>
      <c r="Q479" s="229">
        <v>0</v>
      </c>
      <c r="R479" s="229">
        <f>Q479*H479</f>
        <v>0</v>
      </c>
      <c r="S479" s="229">
        <v>2.3999999999999999</v>
      </c>
      <c r="T479" s="230">
        <f>S479*H479</f>
        <v>47.409600000000005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31" t="s">
        <v>145</v>
      </c>
      <c r="AT479" s="231" t="s">
        <v>140</v>
      </c>
      <c r="AU479" s="231" t="s">
        <v>83</v>
      </c>
      <c r="AY479" s="19" t="s">
        <v>137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9" t="s">
        <v>81</v>
      </c>
      <c r="BK479" s="232">
        <f>ROUND(I479*H479,2)</f>
        <v>0</v>
      </c>
      <c r="BL479" s="19" t="s">
        <v>145</v>
      </c>
      <c r="BM479" s="231" t="s">
        <v>1922</v>
      </c>
    </row>
    <row r="480" s="13" customFormat="1">
      <c r="A480" s="13"/>
      <c r="B480" s="233"/>
      <c r="C480" s="234"/>
      <c r="D480" s="235" t="s">
        <v>147</v>
      </c>
      <c r="E480" s="236" t="s">
        <v>19</v>
      </c>
      <c r="F480" s="237" t="s">
        <v>1675</v>
      </c>
      <c r="G480" s="234"/>
      <c r="H480" s="236" t="s">
        <v>19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147</v>
      </c>
      <c r="AU480" s="243" t="s">
        <v>83</v>
      </c>
      <c r="AV480" s="13" t="s">
        <v>81</v>
      </c>
      <c r="AW480" s="13" t="s">
        <v>35</v>
      </c>
      <c r="AX480" s="13" t="s">
        <v>73</v>
      </c>
      <c r="AY480" s="243" t="s">
        <v>137</v>
      </c>
    </row>
    <row r="481" s="14" customFormat="1">
      <c r="A481" s="14"/>
      <c r="B481" s="244"/>
      <c r="C481" s="245"/>
      <c r="D481" s="235" t="s">
        <v>147</v>
      </c>
      <c r="E481" s="246" t="s">
        <v>19</v>
      </c>
      <c r="F481" s="247" t="s">
        <v>1923</v>
      </c>
      <c r="G481" s="245"/>
      <c r="H481" s="248">
        <v>10.896000000000001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147</v>
      </c>
      <c r="AU481" s="254" t="s">
        <v>83</v>
      </c>
      <c r="AV481" s="14" t="s">
        <v>83</v>
      </c>
      <c r="AW481" s="14" t="s">
        <v>35</v>
      </c>
      <c r="AX481" s="14" t="s">
        <v>73</v>
      </c>
      <c r="AY481" s="254" t="s">
        <v>137</v>
      </c>
    </row>
    <row r="482" s="14" customFormat="1">
      <c r="A482" s="14"/>
      <c r="B482" s="244"/>
      <c r="C482" s="245"/>
      <c r="D482" s="235" t="s">
        <v>147</v>
      </c>
      <c r="E482" s="246" t="s">
        <v>19</v>
      </c>
      <c r="F482" s="247" t="s">
        <v>1924</v>
      </c>
      <c r="G482" s="245"/>
      <c r="H482" s="248">
        <v>-0.94099999999999995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147</v>
      </c>
      <c r="AU482" s="254" t="s">
        <v>83</v>
      </c>
      <c r="AV482" s="14" t="s">
        <v>83</v>
      </c>
      <c r="AW482" s="14" t="s">
        <v>35</v>
      </c>
      <c r="AX482" s="14" t="s">
        <v>73</v>
      </c>
      <c r="AY482" s="254" t="s">
        <v>137</v>
      </c>
    </row>
    <row r="483" s="13" customFormat="1">
      <c r="A483" s="13"/>
      <c r="B483" s="233"/>
      <c r="C483" s="234"/>
      <c r="D483" s="235" t="s">
        <v>147</v>
      </c>
      <c r="E483" s="236" t="s">
        <v>19</v>
      </c>
      <c r="F483" s="237" t="s">
        <v>1677</v>
      </c>
      <c r="G483" s="234"/>
      <c r="H483" s="236" t="s">
        <v>19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147</v>
      </c>
      <c r="AU483" s="243" t="s">
        <v>83</v>
      </c>
      <c r="AV483" s="13" t="s">
        <v>81</v>
      </c>
      <c r="AW483" s="13" t="s">
        <v>35</v>
      </c>
      <c r="AX483" s="13" t="s">
        <v>73</v>
      </c>
      <c r="AY483" s="243" t="s">
        <v>137</v>
      </c>
    </row>
    <row r="484" s="14" customFormat="1">
      <c r="A484" s="14"/>
      <c r="B484" s="244"/>
      <c r="C484" s="245"/>
      <c r="D484" s="235" t="s">
        <v>147</v>
      </c>
      <c r="E484" s="246" t="s">
        <v>19</v>
      </c>
      <c r="F484" s="247" t="s">
        <v>1925</v>
      </c>
      <c r="G484" s="245"/>
      <c r="H484" s="248">
        <v>10.819000000000001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147</v>
      </c>
      <c r="AU484" s="254" t="s">
        <v>83</v>
      </c>
      <c r="AV484" s="14" t="s">
        <v>83</v>
      </c>
      <c r="AW484" s="14" t="s">
        <v>35</v>
      </c>
      <c r="AX484" s="14" t="s">
        <v>73</v>
      </c>
      <c r="AY484" s="254" t="s">
        <v>137</v>
      </c>
    </row>
    <row r="485" s="14" customFormat="1">
      <c r="A485" s="14"/>
      <c r="B485" s="244"/>
      <c r="C485" s="245"/>
      <c r="D485" s="235" t="s">
        <v>147</v>
      </c>
      <c r="E485" s="246" t="s">
        <v>19</v>
      </c>
      <c r="F485" s="247" t="s">
        <v>1926</v>
      </c>
      <c r="G485" s="245"/>
      <c r="H485" s="248">
        <v>-1.02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147</v>
      </c>
      <c r="AU485" s="254" t="s">
        <v>83</v>
      </c>
      <c r="AV485" s="14" t="s">
        <v>83</v>
      </c>
      <c r="AW485" s="14" t="s">
        <v>35</v>
      </c>
      <c r="AX485" s="14" t="s">
        <v>73</v>
      </c>
      <c r="AY485" s="254" t="s">
        <v>137</v>
      </c>
    </row>
    <row r="486" s="15" customFormat="1">
      <c r="A486" s="15"/>
      <c r="B486" s="265"/>
      <c r="C486" s="266"/>
      <c r="D486" s="235" t="s">
        <v>147</v>
      </c>
      <c r="E486" s="267" t="s">
        <v>19</v>
      </c>
      <c r="F486" s="268" t="s">
        <v>201</v>
      </c>
      <c r="G486" s="266"/>
      <c r="H486" s="269">
        <v>19.754000000000001</v>
      </c>
      <c r="I486" s="270"/>
      <c r="J486" s="266"/>
      <c r="K486" s="266"/>
      <c r="L486" s="271"/>
      <c r="M486" s="272"/>
      <c r="N486" s="273"/>
      <c r="O486" s="273"/>
      <c r="P486" s="273"/>
      <c r="Q486" s="273"/>
      <c r="R486" s="273"/>
      <c r="S486" s="273"/>
      <c r="T486" s="274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5" t="s">
        <v>147</v>
      </c>
      <c r="AU486" s="275" t="s">
        <v>83</v>
      </c>
      <c r="AV486" s="15" t="s">
        <v>145</v>
      </c>
      <c r="AW486" s="15" t="s">
        <v>35</v>
      </c>
      <c r="AX486" s="15" t="s">
        <v>81</v>
      </c>
      <c r="AY486" s="275" t="s">
        <v>137</v>
      </c>
    </row>
    <row r="487" s="2" customFormat="1" ht="21.75" customHeight="1">
      <c r="A487" s="40"/>
      <c r="B487" s="41"/>
      <c r="C487" s="220" t="s">
        <v>479</v>
      </c>
      <c r="D487" s="220" t="s">
        <v>140</v>
      </c>
      <c r="E487" s="221" t="s">
        <v>1927</v>
      </c>
      <c r="F487" s="222" t="s">
        <v>1928</v>
      </c>
      <c r="G487" s="223" t="s">
        <v>164</v>
      </c>
      <c r="H487" s="224">
        <v>2.2240000000000002</v>
      </c>
      <c r="I487" s="225"/>
      <c r="J487" s="226">
        <f>ROUND(I487*H487,2)</f>
        <v>0</v>
      </c>
      <c r="K487" s="222" t="s">
        <v>144</v>
      </c>
      <c r="L487" s="46"/>
      <c r="M487" s="227" t="s">
        <v>19</v>
      </c>
      <c r="N487" s="228" t="s">
        <v>44</v>
      </c>
      <c r="O487" s="86"/>
      <c r="P487" s="229">
        <f>O487*H487</f>
        <v>0</v>
      </c>
      <c r="Q487" s="229">
        <v>0</v>
      </c>
      <c r="R487" s="229">
        <f>Q487*H487</f>
        <v>0</v>
      </c>
      <c r="S487" s="229">
        <v>2.2000000000000002</v>
      </c>
      <c r="T487" s="230">
        <f>S487*H487</f>
        <v>4.8928000000000011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1" t="s">
        <v>145</v>
      </c>
      <c r="AT487" s="231" t="s">
        <v>140</v>
      </c>
      <c r="AU487" s="231" t="s">
        <v>83</v>
      </c>
      <c r="AY487" s="19" t="s">
        <v>137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9" t="s">
        <v>81</v>
      </c>
      <c r="BK487" s="232">
        <f>ROUND(I487*H487,2)</f>
        <v>0</v>
      </c>
      <c r="BL487" s="19" t="s">
        <v>145</v>
      </c>
      <c r="BM487" s="231" t="s">
        <v>1929</v>
      </c>
    </row>
    <row r="488" s="13" customFormat="1">
      <c r="A488" s="13"/>
      <c r="B488" s="233"/>
      <c r="C488" s="234"/>
      <c r="D488" s="235" t="s">
        <v>147</v>
      </c>
      <c r="E488" s="236" t="s">
        <v>19</v>
      </c>
      <c r="F488" s="237" t="s">
        <v>1930</v>
      </c>
      <c r="G488" s="234"/>
      <c r="H488" s="236" t="s">
        <v>19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147</v>
      </c>
      <c r="AU488" s="243" t="s">
        <v>83</v>
      </c>
      <c r="AV488" s="13" t="s">
        <v>81</v>
      </c>
      <c r="AW488" s="13" t="s">
        <v>35</v>
      </c>
      <c r="AX488" s="13" t="s">
        <v>73</v>
      </c>
      <c r="AY488" s="243" t="s">
        <v>137</v>
      </c>
    </row>
    <row r="489" s="14" customFormat="1">
      <c r="A489" s="14"/>
      <c r="B489" s="244"/>
      <c r="C489" s="245"/>
      <c r="D489" s="235" t="s">
        <v>147</v>
      </c>
      <c r="E489" s="246" t="s">
        <v>19</v>
      </c>
      <c r="F489" s="247" t="s">
        <v>1931</v>
      </c>
      <c r="G489" s="245"/>
      <c r="H489" s="248">
        <v>2.2240000000000002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147</v>
      </c>
      <c r="AU489" s="254" t="s">
        <v>83</v>
      </c>
      <c r="AV489" s="14" t="s">
        <v>83</v>
      </c>
      <c r="AW489" s="14" t="s">
        <v>35</v>
      </c>
      <c r="AX489" s="14" t="s">
        <v>81</v>
      </c>
      <c r="AY489" s="254" t="s">
        <v>137</v>
      </c>
    </row>
    <row r="490" s="2" customFormat="1" ht="21.75" customHeight="1">
      <c r="A490" s="40"/>
      <c r="B490" s="41"/>
      <c r="C490" s="220" t="s">
        <v>488</v>
      </c>
      <c r="D490" s="220" t="s">
        <v>140</v>
      </c>
      <c r="E490" s="221" t="s">
        <v>1932</v>
      </c>
      <c r="F490" s="222" t="s">
        <v>1933</v>
      </c>
      <c r="G490" s="223" t="s">
        <v>152</v>
      </c>
      <c r="H490" s="224">
        <v>2</v>
      </c>
      <c r="I490" s="225"/>
      <c r="J490" s="226">
        <f>ROUND(I490*H490,2)</f>
        <v>0</v>
      </c>
      <c r="K490" s="222" t="s">
        <v>144</v>
      </c>
      <c r="L490" s="46"/>
      <c r="M490" s="227" t="s">
        <v>19</v>
      </c>
      <c r="N490" s="228" t="s">
        <v>44</v>
      </c>
      <c r="O490" s="86"/>
      <c r="P490" s="229">
        <f>O490*H490</f>
        <v>0</v>
      </c>
      <c r="Q490" s="229">
        <v>0</v>
      </c>
      <c r="R490" s="229">
        <f>Q490*H490</f>
        <v>0</v>
      </c>
      <c r="S490" s="229">
        <v>0.036999999999999998</v>
      </c>
      <c r="T490" s="230">
        <f>S490*H490</f>
        <v>0.073999999999999996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31" t="s">
        <v>145</v>
      </c>
      <c r="AT490" s="231" t="s">
        <v>140</v>
      </c>
      <c r="AU490" s="231" t="s">
        <v>83</v>
      </c>
      <c r="AY490" s="19" t="s">
        <v>137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9" t="s">
        <v>81</v>
      </c>
      <c r="BK490" s="232">
        <f>ROUND(I490*H490,2)</f>
        <v>0</v>
      </c>
      <c r="BL490" s="19" t="s">
        <v>145</v>
      </c>
      <c r="BM490" s="231" t="s">
        <v>1934</v>
      </c>
    </row>
    <row r="491" s="13" customFormat="1">
      <c r="A491" s="13"/>
      <c r="B491" s="233"/>
      <c r="C491" s="234"/>
      <c r="D491" s="235" t="s">
        <v>147</v>
      </c>
      <c r="E491" s="236" t="s">
        <v>19</v>
      </c>
      <c r="F491" s="237" t="s">
        <v>1935</v>
      </c>
      <c r="G491" s="234"/>
      <c r="H491" s="236" t="s">
        <v>19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147</v>
      </c>
      <c r="AU491" s="243" t="s">
        <v>83</v>
      </c>
      <c r="AV491" s="13" t="s">
        <v>81</v>
      </c>
      <c r="AW491" s="13" t="s">
        <v>35</v>
      </c>
      <c r="AX491" s="13" t="s">
        <v>73</v>
      </c>
      <c r="AY491" s="243" t="s">
        <v>137</v>
      </c>
    </row>
    <row r="492" s="14" customFormat="1">
      <c r="A492" s="14"/>
      <c r="B492" s="244"/>
      <c r="C492" s="245"/>
      <c r="D492" s="235" t="s">
        <v>147</v>
      </c>
      <c r="E492" s="246" t="s">
        <v>19</v>
      </c>
      <c r="F492" s="247" t="s">
        <v>261</v>
      </c>
      <c r="G492" s="245"/>
      <c r="H492" s="248">
        <v>2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147</v>
      </c>
      <c r="AU492" s="254" t="s">
        <v>83</v>
      </c>
      <c r="AV492" s="14" t="s">
        <v>83</v>
      </c>
      <c r="AW492" s="14" t="s">
        <v>35</v>
      </c>
      <c r="AX492" s="14" t="s">
        <v>81</v>
      </c>
      <c r="AY492" s="254" t="s">
        <v>137</v>
      </c>
    </row>
    <row r="493" s="2" customFormat="1" ht="21.75" customHeight="1">
      <c r="A493" s="40"/>
      <c r="B493" s="41"/>
      <c r="C493" s="220" t="s">
        <v>493</v>
      </c>
      <c r="D493" s="220" t="s">
        <v>140</v>
      </c>
      <c r="E493" s="221" t="s">
        <v>1936</v>
      </c>
      <c r="F493" s="222" t="s">
        <v>1937</v>
      </c>
      <c r="G493" s="223" t="s">
        <v>212</v>
      </c>
      <c r="H493" s="224">
        <v>59.350000000000001</v>
      </c>
      <c r="I493" s="225"/>
      <c r="J493" s="226">
        <f>ROUND(I493*H493,2)</f>
        <v>0</v>
      </c>
      <c r="K493" s="222" t="s">
        <v>144</v>
      </c>
      <c r="L493" s="46"/>
      <c r="M493" s="227" t="s">
        <v>19</v>
      </c>
      <c r="N493" s="228" t="s">
        <v>44</v>
      </c>
      <c r="O493" s="86"/>
      <c r="P493" s="229">
        <f>O493*H493</f>
        <v>0</v>
      </c>
      <c r="Q493" s="229">
        <v>0</v>
      </c>
      <c r="R493" s="229">
        <f>Q493*H493</f>
        <v>0</v>
      </c>
      <c r="S493" s="229">
        <v>0.036999999999999998</v>
      </c>
      <c r="T493" s="230">
        <f>S493*H493</f>
        <v>2.1959499999999998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31" t="s">
        <v>145</v>
      </c>
      <c r="AT493" s="231" t="s">
        <v>140</v>
      </c>
      <c r="AU493" s="231" t="s">
        <v>83</v>
      </c>
      <c r="AY493" s="19" t="s">
        <v>137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9" t="s">
        <v>81</v>
      </c>
      <c r="BK493" s="232">
        <f>ROUND(I493*H493,2)</f>
        <v>0</v>
      </c>
      <c r="BL493" s="19" t="s">
        <v>145</v>
      </c>
      <c r="BM493" s="231" t="s">
        <v>1938</v>
      </c>
    </row>
    <row r="494" s="13" customFormat="1">
      <c r="A494" s="13"/>
      <c r="B494" s="233"/>
      <c r="C494" s="234"/>
      <c r="D494" s="235" t="s">
        <v>147</v>
      </c>
      <c r="E494" s="236" t="s">
        <v>19</v>
      </c>
      <c r="F494" s="237" t="s">
        <v>1939</v>
      </c>
      <c r="G494" s="234"/>
      <c r="H494" s="236" t="s">
        <v>19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147</v>
      </c>
      <c r="AU494" s="243" t="s">
        <v>83</v>
      </c>
      <c r="AV494" s="13" t="s">
        <v>81</v>
      </c>
      <c r="AW494" s="13" t="s">
        <v>35</v>
      </c>
      <c r="AX494" s="13" t="s">
        <v>73</v>
      </c>
      <c r="AY494" s="243" t="s">
        <v>137</v>
      </c>
    </row>
    <row r="495" s="14" customFormat="1">
      <c r="A495" s="14"/>
      <c r="B495" s="244"/>
      <c r="C495" s="245"/>
      <c r="D495" s="235" t="s">
        <v>147</v>
      </c>
      <c r="E495" s="246" t="s">
        <v>19</v>
      </c>
      <c r="F495" s="247" t="s">
        <v>1374</v>
      </c>
      <c r="G495" s="245"/>
      <c r="H495" s="248">
        <v>3.5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147</v>
      </c>
      <c r="AU495" s="254" t="s">
        <v>83</v>
      </c>
      <c r="AV495" s="14" t="s">
        <v>83</v>
      </c>
      <c r="AW495" s="14" t="s">
        <v>35</v>
      </c>
      <c r="AX495" s="14" t="s">
        <v>73</v>
      </c>
      <c r="AY495" s="254" t="s">
        <v>137</v>
      </c>
    </row>
    <row r="496" s="13" customFormat="1">
      <c r="A496" s="13"/>
      <c r="B496" s="233"/>
      <c r="C496" s="234"/>
      <c r="D496" s="235" t="s">
        <v>147</v>
      </c>
      <c r="E496" s="236" t="s">
        <v>19</v>
      </c>
      <c r="F496" s="237" t="s">
        <v>1940</v>
      </c>
      <c r="G496" s="234"/>
      <c r="H496" s="236" t="s">
        <v>19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147</v>
      </c>
      <c r="AU496" s="243" t="s">
        <v>83</v>
      </c>
      <c r="AV496" s="13" t="s">
        <v>81</v>
      </c>
      <c r="AW496" s="13" t="s">
        <v>35</v>
      </c>
      <c r="AX496" s="13" t="s">
        <v>73</v>
      </c>
      <c r="AY496" s="243" t="s">
        <v>137</v>
      </c>
    </row>
    <row r="497" s="14" customFormat="1">
      <c r="A497" s="14"/>
      <c r="B497" s="244"/>
      <c r="C497" s="245"/>
      <c r="D497" s="235" t="s">
        <v>147</v>
      </c>
      <c r="E497" s="246" t="s">
        <v>19</v>
      </c>
      <c r="F497" s="247" t="s">
        <v>1941</v>
      </c>
      <c r="G497" s="245"/>
      <c r="H497" s="248">
        <v>1.6499999999999999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147</v>
      </c>
      <c r="AU497" s="254" t="s">
        <v>83</v>
      </c>
      <c r="AV497" s="14" t="s">
        <v>83</v>
      </c>
      <c r="AW497" s="14" t="s">
        <v>35</v>
      </c>
      <c r="AX497" s="14" t="s">
        <v>73</v>
      </c>
      <c r="AY497" s="254" t="s">
        <v>137</v>
      </c>
    </row>
    <row r="498" s="13" customFormat="1">
      <c r="A498" s="13"/>
      <c r="B498" s="233"/>
      <c r="C498" s="234"/>
      <c r="D498" s="235" t="s">
        <v>147</v>
      </c>
      <c r="E498" s="236" t="s">
        <v>19</v>
      </c>
      <c r="F498" s="237" t="s">
        <v>1942</v>
      </c>
      <c r="G498" s="234"/>
      <c r="H498" s="236" t="s">
        <v>19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147</v>
      </c>
      <c r="AU498" s="243" t="s">
        <v>83</v>
      </c>
      <c r="AV498" s="13" t="s">
        <v>81</v>
      </c>
      <c r="AW498" s="13" t="s">
        <v>35</v>
      </c>
      <c r="AX498" s="13" t="s">
        <v>73</v>
      </c>
      <c r="AY498" s="243" t="s">
        <v>137</v>
      </c>
    </row>
    <row r="499" s="14" customFormat="1">
      <c r="A499" s="14"/>
      <c r="B499" s="244"/>
      <c r="C499" s="245"/>
      <c r="D499" s="235" t="s">
        <v>147</v>
      </c>
      <c r="E499" s="246" t="s">
        <v>19</v>
      </c>
      <c r="F499" s="247" t="s">
        <v>1943</v>
      </c>
      <c r="G499" s="245"/>
      <c r="H499" s="248">
        <v>10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147</v>
      </c>
      <c r="AU499" s="254" t="s">
        <v>83</v>
      </c>
      <c r="AV499" s="14" t="s">
        <v>83</v>
      </c>
      <c r="AW499" s="14" t="s">
        <v>35</v>
      </c>
      <c r="AX499" s="14" t="s">
        <v>73</v>
      </c>
      <c r="AY499" s="254" t="s">
        <v>137</v>
      </c>
    </row>
    <row r="500" s="13" customFormat="1">
      <c r="A500" s="13"/>
      <c r="B500" s="233"/>
      <c r="C500" s="234"/>
      <c r="D500" s="235" t="s">
        <v>147</v>
      </c>
      <c r="E500" s="236" t="s">
        <v>19</v>
      </c>
      <c r="F500" s="237" t="s">
        <v>1944</v>
      </c>
      <c r="G500" s="234"/>
      <c r="H500" s="236" t="s">
        <v>19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147</v>
      </c>
      <c r="AU500" s="243" t="s">
        <v>83</v>
      </c>
      <c r="AV500" s="13" t="s">
        <v>81</v>
      </c>
      <c r="AW500" s="13" t="s">
        <v>35</v>
      </c>
      <c r="AX500" s="13" t="s">
        <v>73</v>
      </c>
      <c r="AY500" s="243" t="s">
        <v>137</v>
      </c>
    </row>
    <row r="501" s="14" customFormat="1">
      <c r="A501" s="14"/>
      <c r="B501" s="244"/>
      <c r="C501" s="245"/>
      <c r="D501" s="235" t="s">
        <v>147</v>
      </c>
      <c r="E501" s="246" t="s">
        <v>19</v>
      </c>
      <c r="F501" s="247" t="s">
        <v>1945</v>
      </c>
      <c r="G501" s="245"/>
      <c r="H501" s="248">
        <v>25.600000000000001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147</v>
      </c>
      <c r="AU501" s="254" t="s">
        <v>83</v>
      </c>
      <c r="AV501" s="14" t="s">
        <v>83</v>
      </c>
      <c r="AW501" s="14" t="s">
        <v>35</v>
      </c>
      <c r="AX501" s="14" t="s">
        <v>73</v>
      </c>
      <c r="AY501" s="254" t="s">
        <v>137</v>
      </c>
    </row>
    <row r="502" s="14" customFormat="1">
      <c r="A502" s="14"/>
      <c r="B502" s="244"/>
      <c r="C502" s="245"/>
      <c r="D502" s="235" t="s">
        <v>147</v>
      </c>
      <c r="E502" s="246" t="s">
        <v>19</v>
      </c>
      <c r="F502" s="247" t="s">
        <v>1946</v>
      </c>
      <c r="G502" s="245"/>
      <c r="H502" s="248">
        <v>7.0999999999999996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147</v>
      </c>
      <c r="AU502" s="254" t="s">
        <v>83</v>
      </c>
      <c r="AV502" s="14" t="s">
        <v>83</v>
      </c>
      <c r="AW502" s="14" t="s">
        <v>35</v>
      </c>
      <c r="AX502" s="14" t="s">
        <v>73</v>
      </c>
      <c r="AY502" s="254" t="s">
        <v>137</v>
      </c>
    </row>
    <row r="503" s="13" customFormat="1">
      <c r="A503" s="13"/>
      <c r="B503" s="233"/>
      <c r="C503" s="234"/>
      <c r="D503" s="235" t="s">
        <v>147</v>
      </c>
      <c r="E503" s="236" t="s">
        <v>19</v>
      </c>
      <c r="F503" s="237" t="s">
        <v>1947</v>
      </c>
      <c r="G503" s="234"/>
      <c r="H503" s="236" t="s">
        <v>19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147</v>
      </c>
      <c r="AU503" s="243" t="s">
        <v>83</v>
      </c>
      <c r="AV503" s="13" t="s">
        <v>81</v>
      </c>
      <c r="AW503" s="13" t="s">
        <v>35</v>
      </c>
      <c r="AX503" s="13" t="s">
        <v>73</v>
      </c>
      <c r="AY503" s="243" t="s">
        <v>137</v>
      </c>
    </row>
    <row r="504" s="14" customFormat="1">
      <c r="A504" s="14"/>
      <c r="B504" s="244"/>
      <c r="C504" s="245"/>
      <c r="D504" s="235" t="s">
        <v>147</v>
      </c>
      <c r="E504" s="246" t="s">
        <v>19</v>
      </c>
      <c r="F504" s="247" t="s">
        <v>1948</v>
      </c>
      <c r="G504" s="245"/>
      <c r="H504" s="248">
        <v>11.5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147</v>
      </c>
      <c r="AU504" s="254" t="s">
        <v>83</v>
      </c>
      <c r="AV504" s="14" t="s">
        <v>83</v>
      </c>
      <c r="AW504" s="14" t="s">
        <v>35</v>
      </c>
      <c r="AX504" s="14" t="s">
        <v>73</v>
      </c>
      <c r="AY504" s="254" t="s">
        <v>137</v>
      </c>
    </row>
    <row r="505" s="15" customFormat="1">
      <c r="A505" s="15"/>
      <c r="B505" s="265"/>
      <c r="C505" s="266"/>
      <c r="D505" s="235" t="s">
        <v>147</v>
      </c>
      <c r="E505" s="267" t="s">
        <v>19</v>
      </c>
      <c r="F505" s="268" t="s">
        <v>201</v>
      </c>
      <c r="G505" s="266"/>
      <c r="H505" s="269">
        <v>59.350000000000001</v>
      </c>
      <c r="I505" s="270"/>
      <c r="J505" s="266"/>
      <c r="K505" s="266"/>
      <c r="L505" s="271"/>
      <c r="M505" s="272"/>
      <c r="N505" s="273"/>
      <c r="O505" s="273"/>
      <c r="P505" s="273"/>
      <c r="Q505" s="273"/>
      <c r="R505" s="273"/>
      <c r="S505" s="273"/>
      <c r="T505" s="274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5" t="s">
        <v>147</v>
      </c>
      <c r="AU505" s="275" t="s">
        <v>83</v>
      </c>
      <c r="AV505" s="15" t="s">
        <v>145</v>
      </c>
      <c r="AW505" s="15" t="s">
        <v>35</v>
      </c>
      <c r="AX505" s="15" t="s">
        <v>81</v>
      </c>
      <c r="AY505" s="275" t="s">
        <v>137</v>
      </c>
    </row>
    <row r="506" s="2" customFormat="1" ht="33" customHeight="1">
      <c r="A506" s="40"/>
      <c r="B506" s="41"/>
      <c r="C506" s="220" t="s">
        <v>499</v>
      </c>
      <c r="D506" s="220" t="s">
        <v>140</v>
      </c>
      <c r="E506" s="221" t="s">
        <v>1949</v>
      </c>
      <c r="F506" s="222" t="s">
        <v>1950</v>
      </c>
      <c r="G506" s="223" t="s">
        <v>152</v>
      </c>
      <c r="H506" s="224">
        <v>22</v>
      </c>
      <c r="I506" s="225"/>
      <c r="J506" s="226">
        <f>ROUND(I506*H506,2)</f>
        <v>0</v>
      </c>
      <c r="K506" s="222" t="s">
        <v>144</v>
      </c>
      <c r="L506" s="46"/>
      <c r="M506" s="227" t="s">
        <v>19</v>
      </c>
      <c r="N506" s="228" t="s">
        <v>44</v>
      </c>
      <c r="O506" s="86"/>
      <c r="P506" s="229">
        <f>O506*H506</f>
        <v>0</v>
      </c>
      <c r="Q506" s="229">
        <v>0</v>
      </c>
      <c r="R506" s="229">
        <f>Q506*H506</f>
        <v>0</v>
      </c>
      <c r="S506" s="229">
        <v>0.01</v>
      </c>
      <c r="T506" s="230">
        <f>S506*H506</f>
        <v>0.22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31" t="s">
        <v>145</v>
      </c>
      <c r="AT506" s="231" t="s">
        <v>140</v>
      </c>
      <c r="AU506" s="231" t="s">
        <v>83</v>
      </c>
      <c r="AY506" s="19" t="s">
        <v>137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9" t="s">
        <v>81</v>
      </c>
      <c r="BK506" s="232">
        <f>ROUND(I506*H506,2)</f>
        <v>0</v>
      </c>
      <c r="BL506" s="19" t="s">
        <v>145</v>
      </c>
      <c r="BM506" s="231" t="s">
        <v>1951</v>
      </c>
    </row>
    <row r="507" s="13" customFormat="1">
      <c r="A507" s="13"/>
      <c r="B507" s="233"/>
      <c r="C507" s="234"/>
      <c r="D507" s="235" t="s">
        <v>147</v>
      </c>
      <c r="E507" s="236" t="s">
        <v>19</v>
      </c>
      <c r="F507" s="237" t="s">
        <v>1952</v>
      </c>
      <c r="G507" s="234"/>
      <c r="H507" s="236" t="s">
        <v>19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147</v>
      </c>
      <c r="AU507" s="243" t="s">
        <v>83</v>
      </c>
      <c r="AV507" s="13" t="s">
        <v>81</v>
      </c>
      <c r="AW507" s="13" t="s">
        <v>35</v>
      </c>
      <c r="AX507" s="13" t="s">
        <v>73</v>
      </c>
      <c r="AY507" s="243" t="s">
        <v>137</v>
      </c>
    </row>
    <row r="508" s="14" customFormat="1">
      <c r="A508" s="14"/>
      <c r="B508" s="244"/>
      <c r="C508" s="245"/>
      <c r="D508" s="235" t="s">
        <v>147</v>
      </c>
      <c r="E508" s="246" t="s">
        <v>19</v>
      </c>
      <c r="F508" s="247" t="s">
        <v>1953</v>
      </c>
      <c r="G508" s="245"/>
      <c r="H508" s="248">
        <v>22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147</v>
      </c>
      <c r="AU508" s="254" t="s">
        <v>83</v>
      </c>
      <c r="AV508" s="14" t="s">
        <v>83</v>
      </c>
      <c r="AW508" s="14" t="s">
        <v>35</v>
      </c>
      <c r="AX508" s="14" t="s">
        <v>81</v>
      </c>
      <c r="AY508" s="254" t="s">
        <v>137</v>
      </c>
    </row>
    <row r="509" s="2" customFormat="1" ht="44.25" customHeight="1">
      <c r="A509" s="40"/>
      <c r="B509" s="41"/>
      <c r="C509" s="220" t="s">
        <v>504</v>
      </c>
      <c r="D509" s="220" t="s">
        <v>140</v>
      </c>
      <c r="E509" s="221" t="s">
        <v>1954</v>
      </c>
      <c r="F509" s="222" t="s">
        <v>1955</v>
      </c>
      <c r="G509" s="223" t="s">
        <v>152</v>
      </c>
      <c r="H509" s="224">
        <v>5.2000000000000002</v>
      </c>
      <c r="I509" s="225"/>
      <c r="J509" s="226">
        <f>ROUND(I509*H509,2)</f>
        <v>0</v>
      </c>
      <c r="K509" s="222" t="s">
        <v>144</v>
      </c>
      <c r="L509" s="46"/>
      <c r="M509" s="227" t="s">
        <v>19</v>
      </c>
      <c r="N509" s="228" t="s">
        <v>44</v>
      </c>
      <c r="O509" s="86"/>
      <c r="P509" s="229">
        <f>O509*H509</f>
        <v>0</v>
      </c>
      <c r="Q509" s="229">
        <v>0</v>
      </c>
      <c r="R509" s="229">
        <f>Q509*H509</f>
        <v>0</v>
      </c>
      <c r="S509" s="229">
        <v>0.044999999999999998</v>
      </c>
      <c r="T509" s="230">
        <f>S509*H509</f>
        <v>0.23399999999999999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1" t="s">
        <v>145</v>
      </c>
      <c r="AT509" s="231" t="s">
        <v>140</v>
      </c>
      <c r="AU509" s="231" t="s">
        <v>83</v>
      </c>
      <c r="AY509" s="19" t="s">
        <v>137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9" t="s">
        <v>81</v>
      </c>
      <c r="BK509" s="232">
        <f>ROUND(I509*H509,2)</f>
        <v>0</v>
      </c>
      <c r="BL509" s="19" t="s">
        <v>145</v>
      </c>
      <c r="BM509" s="231" t="s">
        <v>1956</v>
      </c>
    </row>
    <row r="510" s="13" customFormat="1">
      <c r="A510" s="13"/>
      <c r="B510" s="233"/>
      <c r="C510" s="234"/>
      <c r="D510" s="235" t="s">
        <v>147</v>
      </c>
      <c r="E510" s="236" t="s">
        <v>19</v>
      </c>
      <c r="F510" s="237" t="s">
        <v>1957</v>
      </c>
      <c r="G510" s="234"/>
      <c r="H510" s="236" t="s">
        <v>19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147</v>
      </c>
      <c r="AU510" s="243" t="s">
        <v>83</v>
      </c>
      <c r="AV510" s="13" t="s">
        <v>81</v>
      </c>
      <c r="AW510" s="13" t="s">
        <v>35</v>
      </c>
      <c r="AX510" s="13" t="s">
        <v>73</v>
      </c>
      <c r="AY510" s="243" t="s">
        <v>137</v>
      </c>
    </row>
    <row r="511" s="14" customFormat="1">
      <c r="A511" s="14"/>
      <c r="B511" s="244"/>
      <c r="C511" s="245"/>
      <c r="D511" s="235" t="s">
        <v>147</v>
      </c>
      <c r="E511" s="246" t="s">
        <v>19</v>
      </c>
      <c r="F511" s="247" t="s">
        <v>1958</v>
      </c>
      <c r="G511" s="245"/>
      <c r="H511" s="248">
        <v>5.2000000000000002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147</v>
      </c>
      <c r="AU511" s="254" t="s">
        <v>83</v>
      </c>
      <c r="AV511" s="14" t="s">
        <v>83</v>
      </c>
      <c r="AW511" s="14" t="s">
        <v>35</v>
      </c>
      <c r="AX511" s="14" t="s">
        <v>81</v>
      </c>
      <c r="AY511" s="254" t="s">
        <v>137</v>
      </c>
    </row>
    <row r="512" s="2" customFormat="1" ht="44.25" customHeight="1">
      <c r="A512" s="40"/>
      <c r="B512" s="41"/>
      <c r="C512" s="220" t="s">
        <v>510</v>
      </c>
      <c r="D512" s="220" t="s">
        <v>140</v>
      </c>
      <c r="E512" s="221" t="s">
        <v>1959</v>
      </c>
      <c r="F512" s="222" t="s">
        <v>1960</v>
      </c>
      <c r="G512" s="223" t="s">
        <v>152</v>
      </c>
      <c r="H512" s="224">
        <v>7.5199999999999996</v>
      </c>
      <c r="I512" s="225"/>
      <c r="J512" s="226">
        <f>ROUND(I512*H512,2)</f>
        <v>0</v>
      </c>
      <c r="K512" s="222" t="s">
        <v>144</v>
      </c>
      <c r="L512" s="46"/>
      <c r="M512" s="227" t="s">
        <v>19</v>
      </c>
      <c r="N512" s="228" t="s">
        <v>44</v>
      </c>
      <c r="O512" s="86"/>
      <c r="P512" s="229">
        <f>O512*H512</f>
        <v>0</v>
      </c>
      <c r="Q512" s="229">
        <v>0</v>
      </c>
      <c r="R512" s="229">
        <f>Q512*H512</f>
        <v>0</v>
      </c>
      <c r="S512" s="229">
        <v>0.053999999999999999</v>
      </c>
      <c r="T512" s="230">
        <f>S512*H512</f>
        <v>0.40608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31" t="s">
        <v>145</v>
      </c>
      <c r="AT512" s="231" t="s">
        <v>140</v>
      </c>
      <c r="AU512" s="231" t="s">
        <v>83</v>
      </c>
      <c r="AY512" s="19" t="s">
        <v>137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9" t="s">
        <v>81</v>
      </c>
      <c r="BK512" s="232">
        <f>ROUND(I512*H512,2)</f>
        <v>0</v>
      </c>
      <c r="BL512" s="19" t="s">
        <v>145</v>
      </c>
      <c r="BM512" s="231" t="s">
        <v>1961</v>
      </c>
    </row>
    <row r="513" s="13" customFormat="1">
      <c r="A513" s="13"/>
      <c r="B513" s="233"/>
      <c r="C513" s="234"/>
      <c r="D513" s="235" t="s">
        <v>147</v>
      </c>
      <c r="E513" s="236" t="s">
        <v>19</v>
      </c>
      <c r="F513" s="237" t="s">
        <v>1957</v>
      </c>
      <c r="G513" s="234"/>
      <c r="H513" s="236" t="s">
        <v>19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147</v>
      </c>
      <c r="AU513" s="243" t="s">
        <v>83</v>
      </c>
      <c r="AV513" s="13" t="s">
        <v>81</v>
      </c>
      <c r="AW513" s="13" t="s">
        <v>35</v>
      </c>
      <c r="AX513" s="13" t="s">
        <v>73</v>
      </c>
      <c r="AY513" s="243" t="s">
        <v>137</v>
      </c>
    </row>
    <row r="514" s="14" customFormat="1">
      <c r="A514" s="14"/>
      <c r="B514" s="244"/>
      <c r="C514" s="245"/>
      <c r="D514" s="235" t="s">
        <v>147</v>
      </c>
      <c r="E514" s="246" t="s">
        <v>19</v>
      </c>
      <c r="F514" s="247" t="s">
        <v>1962</v>
      </c>
      <c r="G514" s="245"/>
      <c r="H514" s="248">
        <v>7.5199999999999996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147</v>
      </c>
      <c r="AU514" s="254" t="s">
        <v>83</v>
      </c>
      <c r="AV514" s="14" t="s">
        <v>83</v>
      </c>
      <c r="AW514" s="14" t="s">
        <v>35</v>
      </c>
      <c r="AX514" s="14" t="s">
        <v>81</v>
      </c>
      <c r="AY514" s="254" t="s">
        <v>137</v>
      </c>
    </row>
    <row r="515" s="2" customFormat="1" ht="33" customHeight="1">
      <c r="A515" s="40"/>
      <c r="B515" s="41"/>
      <c r="C515" s="220" t="s">
        <v>515</v>
      </c>
      <c r="D515" s="220" t="s">
        <v>140</v>
      </c>
      <c r="E515" s="221" t="s">
        <v>1963</v>
      </c>
      <c r="F515" s="222" t="s">
        <v>1964</v>
      </c>
      <c r="G515" s="223" t="s">
        <v>212</v>
      </c>
      <c r="H515" s="224">
        <v>0.65000000000000002</v>
      </c>
      <c r="I515" s="225"/>
      <c r="J515" s="226">
        <f>ROUND(I515*H515,2)</f>
        <v>0</v>
      </c>
      <c r="K515" s="222" t="s">
        <v>144</v>
      </c>
      <c r="L515" s="46"/>
      <c r="M515" s="227" t="s">
        <v>19</v>
      </c>
      <c r="N515" s="228" t="s">
        <v>44</v>
      </c>
      <c r="O515" s="86"/>
      <c r="P515" s="229">
        <f>O515*H515</f>
        <v>0</v>
      </c>
      <c r="Q515" s="229">
        <v>0.0025899999999999999</v>
      </c>
      <c r="R515" s="229">
        <f>Q515*H515</f>
        <v>0.0016834999999999999</v>
      </c>
      <c r="S515" s="229">
        <v>0.126</v>
      </c>
      <c r="T515" s="230">
        <f>S515*H515</f>
        <v>0.081900000000000001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31" t="s">
        <v>145</v>
      </c>
      <c r="AT515" s="231" t="s">
        <v>140</v>
      </c>
      <c r="AU515" s="231" t="s">
        <v>83</v>
      </c>
      <c r="AY515" s="19" t="s">
        <v>137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9" t="s">
        <v>81</v>
      </c>
      <c r="BK515" s="232">
        <f>ROUND(I515*H515,2)</f>
        <v>0</v>
      </c>
      <c r="BL515" s="19" t="s">
        <v>145</v>
      </c>
      <c r="BM515" s="231" t="s">
        <v>1965</v>
      </c>
    </row>
    <row r="516" s="13" customFormat="1">
      <c r="A516" s="13"/>
      <c r="B516" s="233"/>
      <c r="C516" s="234"/>
      <c r="D516" s="235" t="s">
        <v>147</v>
      </c>
      <c r="E516" s="236" t="s">
        <v>19</v>
      </c>
      <c r="F516" s="237" t="s">
        <v>1966</v>
      </c>
      <c r="G516" s="234"/>
      <c r="H516" s="236" t="s">
        <v>19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147</v>
      </c>
      <c r="AU516" s="243" t="s">
        <v>83</v>
      </c>
      <c r="AV516" s="13" t="s">
        <v>81</v>
      </c>
      <c r="AW516" s="13" t="s">
        <v>35</v>
      </c>
      <c r="AX516" s="13" t="s">
        <v>73</v>
      </c>
      <c r="AY516" s="243" t="s">
        <v>137</v>
      </c>
    </row>
    <row r="517" s="13" customFormat="1">
      <c r="A517" s="13"/>
      <c r="B517" s="233"/>
      <c r="C517" s="234"/>
      <c r="D517" s="235" t="s">
        <v>147</v>
      </c>
      <c r="E517" s="236" t="s">
        <v>19</v>
      </c>
      <c r="F517" s="237" t="s">
        <v>1967</v>
      </c>
      <c r="G517" s="234"/>
      <c r="H517" s="236" t="s">
        <v>19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147</v>
      </c>
      <c r="AU517" s="243" t="s">
        <v>83</v>
      </c>
      <c r="AV517" s="13" t="s">
        <v>81</v>
      </c>
      <c r="AW517" s="13" t="s">
        <v>35</v>
      </c>
      <c r="AX517" s="13" t="s">
        <v>73</v>
      </c>
      <c r="AY517" s="243" t="s">
        <v>137</v>
      </c>
    </row>
    <row r="518" s="14" customFormat="1">
      <c r="A518" s="14"/>
      <c r="B518" s="244"/>
      <c r="C518" s="245"/>
      <c r="D518" s="235" t="s">
        <v>147</v>
      </c>
      <c r="E518" s="246" t="s">
        <v>19</v>
      </c>
      <c r="F518" s="247" t="s">
        <v>1968</v>
      </c>
      <c r="G518" s="245"/>
      <c r="H518" s="248">
        <v>0.34999999999999998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147</v>
      </c>
      <c r="AU518" s="254" t="s">
        <v>83</v>
      </c>
      <c r="AV518" s="14" t="s">
        <v>83</v>
      </c>
      <c r="AW518" s="14" t="s">
        <v>35</v>
      </c>
      <c r="AX518" s="14" t="s">
        <v>73</v>
      </c>
      <c r="AY518" s="254" t="s">
        <v>137</v>
      </c>
    </row>
    <row r="519" s="13" customFormat="1">
      <c r="A519" s="13"/>
      <c r="B519" s="233"/>
      <c r="C519" s="234"/>
      <c r="D519" s="235" t="s">
        <v>147</v>
      </c>
      <c r="E519" s="236" t="s">
        <v>19</v>
      </c>
      <c r="F519" s="237" t="s">
        <v>1969</v>
      </c>
      <c r="G519" s="234"/>
      <c r="H519" s="236" t="s">
        <v>19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147</v>
      </c>
      <c r="AU519" s="243" t="s">
        <v>83</v>
      </c>
      <c r="AV519" s="13" t="s">
        <v>81</v>
      </c>
      <c r="AW519" s="13" t="s">
        <v>35</v>
      </c>
      <c r="AX519" s="13" t="s">
        <v>73</v>
      </c>
      <c r="AY519" s="243" t="s">
        <v>137</v>
      </c>
    </row>
    <row r="520" s="14" customFormat="1">
      <c r="A520" s="14"/>
      <c r="B520" s="244"/>
      <c r="C520" s="245"/>
      <c r="D520" s="235" t="s">
        <v>147</v>
      </c>
      <c r="E520" s="246" t="s">
        <v>19</v>
      </c>
      <c r="F520" s="247" t="s">
        <v>1970</v>
      </c>
      <c r="G520" s="245"/>
      <c r="H520" s="248">
        <v>0.29999999999999999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147</v>
      </c>
      <c r="AU520" s="254" t="s">
        <v>83</v>
      </c>
      <c r="AV520" s="14" t="s">
        <v>83</v>
      </c>
      <c r="AW520" s="14" t="s">
        <v>35</v>
      </c>
      <c r="AX520" s="14" t="s">
        <v>73</v>
      </c>
      <c r="AY520" s="254" t="s">
        <v>137</v>
      </c>
    </row>
    <row r="521" s="15" customFormat="1">
      <c r="A521" s="15"/>
      <c r="B521" s="265"/>
      <c r="C521" s="266"/>
      <c r="D521" s="235" t="s">
        <v>147</v>
      </c>
      <c r="E521" s="267" t="s">
        <v>19</v>
      </c>
      <c r="F521" s="268" t="s">
        <v>201</v>
      </c>
      <c r="G521" s="266"/>
      <c r="H521" s="269">
        <v>0.64999999999999991</v>
      </c>
      <c r="I521" s="270"/>
      <c r="J521" s="266"/>
      <c r="K521" s="266"/>
      <c r="L521" s="271"/>
      <c r="M521" s="272"/>
      <c r="N521" s="273"/>
      <c r="O521" s="273"/>
      <c r="P521" s="273"/>
      <c r="Q521" s="273"/>
      <c r="R521" s="273"/>
      <c r="S521" s="273"/>
      <c r="T521" s="27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5" t="s">
        <v>147</v>
      </c>
      <c r="AU521" s="275" t="s">
        <v>83</v>
      </c>
      <c r="AV521" s="15" t="s">
        <v>145</v>
      </c>
      <c r="AW521" s="15" t="s">
        <v>35</v>
      </c>
      <c r="AX521" s="15" t="s">
        <v>81</v>
      </c>
      <c r="AY521" s="275" t="s">
        <v>137</v>
      </c>
    </row>
    <row r="522" s="2" customFormat="1" ht="21.75" customHeight="1">
      <c r="A522" s="40"/>
      <c r="B522" s="41"/>
      <c r="C522" s="220" t="s">
        <v>521</v>
      </c>
      <c r="D522" s="220" t="s">
        <v>140</v>
      </c>
      <c r="E522" s="221" t="s">
        <v>720</v>
      </c>
      <c r="F522" s="222" t="s">
        <v>721</v>
      </c>
      <c r="G522" s="223" t="s">
        <v>212</v>
      </c>
      <c r="H522" s="224">
        <v>13.810000000000001</v>
      </c>
      <c r="I522" s="225"/>
      <c r="J522" s="226">
        <f>ROUND(I522*H522,2)</f>
        <v>0</v>
      </c>
      <c r="K522" s="222" t="s">
        <v>144</v>
      </c>
      <c r="L522" s="46"/>
      <c r="M522" s="227" t="s">
        <v>19</v>
      </c>
      <c r="N522" s="228" t="s">
        <v>44</v>
      </c>
      <c r="O522" s="86"/>
      <c r="P522" s="229">
        <f>O522*H522</f>
        <v>0</v>
      </c>
      <c r="Q522" s="229">
        <v>8.0000000000000007E-05</v>
      </c>
      <c r="R522" s="229">
        <f>Q522*H522</f>
        <v>0.0011048000000000002</v>
      </c>
      <c r="S522" s="229">
        <v>0</v>
      </c>
      <c r="T522" s="230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31" t="s">
        <v>145</v>
      </c>
      <c r="AT522" s="231" t="s">
        <v>140</v>
      </c>
      <c r="AU522" s="231" t="s">
        <v>83</v>
      </c>
      <c r="AY522" s="19" t="s">
        <v>137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9" t="s">
        <v>81</v>
      </c>
      <c r="BK522" s="232">
        <f>ROUND(I522*H522,2)</f>
        <v>0</v>
      </c>
      <c r="BL522" s="19" t="s">
        <v>145</v>
      </c>
      <c r="BM522" s="231" t="s">
        <v>1971</v>
      </c>
    </row>
    <row r="523" s="13" customFormat="1">
      <c r="A523" s="13"/>
      <c r="B523" s="233"/>
      <c r="C523" s="234"/>
      <c r="D523" s="235" t="s">
        <v>147</v>
      </c>
      <c r="E523" s="236" t="s">
        <v>19</v>
      </c>
      <c r="F523" s="237" t="s">
        <v>1972</v>
      </c>
      <c r="G523" s="234"/>
      <c r="H523" s="236" t="s">
        <v>19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147</v>
      </c>
      <c r="AU523" s="243" t="s">
        <v>83</v>
      </c>
      <c r="AV523" s="13" t="s">
        <v>81</v>
      </c>
      <c r="AW523" s="13" t="s">
        <v>35</v>
      </c>
      <c r="AX523" s="13" t="s">
        <v>73</v>
      </c>
      <c r="AY523" s="243" t="s">
        <v>137</v>
      </c>
    </row>
    <row r="524" s="14" customFormat="1">
      <c r="A524" s="14"/>
      <c r="B524" s="244"/>
      <c r="C524" s="245"/>
      <c r="D524" s="235" t="s">
        <v>147</v>
      </c>
      <c r="E524" s="246" t="s">
        <v>19</v>
      </c>
      <c r="F524" s="247" t="s">
        <v>1973</v>
      </c>
      <c r="G524" s="245"/>
      <c r="H524" s="248">
        <v>9.5600000000000005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147</v>
      </c>
      <c r="AU524" s="254" t="s">
        <v>83</v>
      </c>
      <c r="AV524" s="14" t="s">
        <v>83</v>
      </c>
      <c r="AW524" s="14" t="s">
        <v>35</v>
      </c>
      <c r="AX524" s="14" t="s">
        <v>73</v>
      </c>
      <c r="AY524" s="254" t="s">
        <v>137</v>
      </c>
    </row>
    <row r="525" s="14" customFormat="1">
      <c r="A525" s="14"/>
      <c r="B525" s="244"/>
      <c r="C525" s="245"/>
      <c r="D525" s="235" t="s">
        <v>147</v>
      </c>
      <c r="E525" s="246" t="s">
        <v>19</v>
      </c>
      <c r="F525" s="247" t="s">
        <v>1974</v>
      </c>
      <c r="G525" s="245"/>
      <c r="H525" s="248">
        <v>4.25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147</v>
      </c>
      <c r="AU525" s="254" t="s">
        <v>83</v>
      </c>
      <c r="AV525" s="14" t="s">
        <v>83</v>
      </c>
      <c r="AW525" s="14" t="s">
        <v>35</v>
      </c>
      <c r="AX525" s="14" t="s">
        <v>73</v>
      </c>
      <c r="AY525" s="254" t="s">
        <v>137</v>
      </c>
    </row>
    <row r="526" s="15" customFormat="1">
      <c r="A526" s="15"/>
      <c r="B526" s="265"/>
      <c r="C526" s="266"/>
      <c r="D526" s="235" t="s">
        <v>147</v>
      </c>
      <c r="E526" s="267" t="s">
        <v>19</v>
      </c>
      <c r="F526" s="268" t="s">
        <v>201</v>
      </c>
      <c r="G526" s="266"/>
      <c r="H526" s="269">
        <v>13.810000000000001</v>
      </c>
      <c r="I526" s="270"/>
      <c r="J526" s="266"/>
      <c r="K526" s="266"/>
      <c r="L526" s="271"/>
      <c r="M526" s="272"/>
      <c r="N526" s="273"/>
      <c r="O526" s="273"/>
      <c r="P526" s="273"/>
      <c r="Q526" s="273"/>
      <c r="R526" s="273"/>
      <c r="S526" s="273"/>
      <c r="T526" s="27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5" t="s">
        <v>147</v>
      </c>
      <c r="AU526" s="275" t="s">
        <v>83</v>
      </c>
      <c r="AV526" s="15" t="s">
        <v>145</v>
      </c>
      <c r="AW526" s="15" t="s">
        <v>35</v>
      </c>
      <c r="AX526" s="15" t="s">
        <v>81</v>
      </c>
      <c r="AY526" s="275" t="s">
        <v>137</v>
      </c>
    </row>
    <row r="527" s="2" customFormat="1" ht="21.75" customHeight="1">
      <c r="A527" s="40"/>
      <c r="B527" s="41"/>
      <c r="C527" s="220" t="s">
        <v>526</v>
      </c>
      <c r="D527" s="220" t="s">
        <v>140</v>
      </c>
      <c r="E527" s="221" t="s">
        <v>1975</v>
      </c>
      <c r="F527" s="222" t="s">
        <v>1976</v>
      </c>
      <c r="G527" s="223" t="s">
        <v>164</v>
      </c>
      <c r="H527" s="224">
        <v>8.2799999999999994</v>
      </c>
      <c r="I527" s="225"/>
      <c r="J527" s="226">
        <f>ROUND(I527*H527,2)</f>
        <v>0</v>
      </c>
      <c r="K527" s="222" t="s">
        <v>144</v>
      </c>
      <c r="L527" s="46"/>
      <c r="M527" s="227" t="s">
        <v>19</v>
      </c>
      <c r="N527" s="228" t="s">
        <v>44</v>
      </c>
      <c r="O527" s="86"/>
      <c r="P527" s="229">
        <f>O527*H527</f>
        <v>0</v>
      </c>
      <c r="Q527" s="229">
        <v>0</v>
      </c>
      <c r="R527" s="229">
        <f>Q527*H527</f>
        <v>0</v>
      </c>
      <c r="S527" s="229">
        <v>0.039</v>
      </c>
      <c r="T527" s="230">
        <f>S527*H527</f>
        <v>0.32291999999999998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1" t="s">
        <v>145</v>
      </c>
      <c r="AT527" s="231" t="s">
        <v>140</v>
      </c>
      <c r="AU527" s="231" t="s">
        <v>83</v>
      </c>
      <c r="AY527" s="19" t="s">
        <v>137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9" t="s">
        <v>81</v>
      </c>
      <c r="BK527" s="232">
        <f>ROUND(I527*H527,2)</f>
        <v>0</v>
      </c>
      <c r="BL527" s="19" t="s">
        <v>145</v>
      </c>
      <c r="BM527" s="231" t="s">
        <v>1977</v>
      </c>
    </row>
    <row r="528" s="13" customFormat="1">
      <c r="A528" s="13"/>
      <c r="B528" s="233"/>
      <c r="C528" s="234"/>
      <c r="D528" s="235" t="s">
        <v>147</v>
      </c>
      <c r="E528" s="236" t="s">
        <v>19</v>
      </c>
      <c r="F528" s="237" t="s">
        <v>1978</v>
      </c>
      <c r="G528" s="234"/>
      <c r="H528" s="236" t="s">
        <v>19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147</v>
      </c>
      <c r="AU528" s="243" t="s">
        <v>83</v>
      </c>
      <c r="AV528" s="13" t="s">
        <v>81</v>
      </c>
      <c r="AW528" s="13" t="s">
        <v>35</v>
      </c>
      <c r="AX528" s="13" t="s">
        <v>73</v>
      </c>
      <c r="AY528" s="243" t="s">
        <v>137</v>
      </c>
    </row>
    <row r="529" s="14" customFormat="1">
      <c r="A529" s="14"/>
      <c r="B529" s="244"/>
      <c r="C529" s="245"/>
      <c r="D529" s="235" t="s">
        <v>147</v>
      </c>
      <c r="E529" s="246" t="s">
        <v>19</v>
      </c>
      <c r="F529" s="247" t="s">
        <v>1979</v>
      </c>
      <c r="G529" s="245"/>
      <c r="H529" s="248">
        <v>8.2799999999999994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147</v>
      </c>
      <c r="AU529" s="254" t="s">
        <v>83</v>
      </c>
      <c r="AV529" s="14" t="s">
        <v>83</v>
      </c>
      <c r="AW529" s="14" t="s">
        <v>35</v>
      </c>
      <c r="AX529" s="14" t="s">
        <v>81</v>
      </c>
      <c r="AY529" s="254" t="s">
        <v>137</v>
      </c>
    </row>
    <row r="530" s="2" customFormat="1" ht="21.75" customHeight="1">
      <c r="A530" s="40"/>
      <c r="B530" s="41"/>
      <c r="C530" s="220" t="s">
        <v>532</v>
      </c>
      <c r="D530" s="220" t="s">
        <v>140</v>
      </c>
      <c r="E530" s="221" t="s">
        <v>798</v>
      </c>
      <c r="F530" s="222" t="s">
        <v>799</v>
      </c>
      <c r="G530" s="223" t="s">
        <v>143</v>
      </c>
      <c r="H530" s="224">
        <v>59.573999999999998</v>
      </c>
      <c r="I530" s="225"/>
      <c r="J530" s="226">
        <f>ROUND(I530*H530,2)</f>
        <v>0</v>
      </c>
      <c r="K530" s="222" t="s">
        <v>144</v>
      </c>
      <c r="L530" s="46"/>
      <c r="M530" s="227" t="s">
        <v>19</v>
      </c>
      <c r="N530" s="228" t="s">
        <v>44</v>
      </c>
      <c r="O530" s="86"/>
      <c r="P530" s="229">
        <f>O530*H530</f>
        <v>0</v>
      </c>
      <c r="Q530" s="229">
        <v>0</v>
      </c>
      <c r="R530" s="229">
        <f>Q530*H530</f>
        <v>0</v>
      </c>
      <c r="S530" s="229">
        <v>0.021999999999999999</v>
      </c>
      <c r="T530" s="230">
        <f>S530*H530</f>
        <v>1.3106279999999999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31" t="s">
        <v>145</v>
      </c>
      <c r="AT530" s="231" t="s">
        <v>140</v>
      </c>
      <c r="AU530" s="231" t="s">
        <v>83</v>
      </c>
      <c r="AY530" s="19" t="s">
        <v>137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9" t="s">
        <v>81</v>
      </c>
      <c r="BK530" s="232">
        <f>ROUND(I530*H530,2)</f>
        <v>0</v>
      </c>
      <c r="BL530" s="19" t="s">
        <v>145</v>
      </c>
      <c r="BM530" s="231" t="s">
        <v>1980</v>
      </c>
    </row>
    <row r="531" s="13" customFormat="1">
      <c r="A531" s="13"/>
      <c r="B531" s="233"/>
      <c r="C531" s="234"/>
      <c r="D531" s="235" t="s">
        <v>147</v>
      </c>
      <c r="E531" s="236" t="s">
        <v>19</v>
      </c>
      <c r="F531" s="237" t="s">
        <v>1981</v>
      </c>
      <c r="G531" s="234"/>
      <c r="H531" s="236" t="s">
        <v>19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147</v>
      </c>
      <c r="AU531" s="243" t="s">
        <v>83</v>
      </c>
      <c r="AV531" s="13" t="s">
        <v>81</v>
      </c>
      <c r="AW531" s="13" t="s">
        <v>35</v>
      </c>
      <c r="AX531" s="13" t="s">
        <v>73</v>
      </c>
      <c r="AY531" s="243" t="s">
        <v>137</v>
      </c>
    </row>
    <row r="532" s="13" customFormat="1">
      <c r="A532" s="13"/>
      <c r="B532" s="233"/>
      <c r="C532" s="234"/>
      <c r="D532" s="235" t="s">
        <v>147</v>
      </c>
      <c r="E532" s="236" t="s">
        <v>19</v>
      </c>
      <c r="F532" s="237" t="s">
        <v>1982</v>
      </c>
      <c r="G532" s="234"/>
      <c r="H532" s="236" t="s">
        <v>19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147</v>
      </c>
      <c r="AU532" s="243" t="s">
        <v>83</v>
      </c>
      <c r="AV532" s="13" t="s">
        <v>81</v>
      </c>
      <c r="AW532" s="13" t="s">
        <v>35</v>
      </c>
      <c r="AX532" s="13" t="s">
        <v>73</v>
      </c>
      <c r="AY532" s="243" t="s">
        <v>137</v>
      </c>
    </row>
    <row r="533" s="13" customFormat="1">
      <c r="A533" s="13"/>
      <c r="B533" s="233"/>
      <c r="C533" s="234"/>
      <c r="D533" s="235" t="s">
        <v>147</v>
      </c>
      <c r="E533" s="236" t="s">
        <v>19</v>
      </c>
      <c r="F533" s="237" t="s">
        <v>1983</v>
      </c>
      <c r="G533" s="234"/>
      <c r="H533" s="236" t="s">
        <v>19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147</v>
      </c>
      <c r="AU533" s="243" t="s">
        <v>83</v>
      </c>
      <c r="AV533" s="13" t="s">
        <v>81</v>
      </c>
      <c r="AW533" s="13" t="s">
        <v>35</v>
      </c>
      <c r="AX533" s="13" t="s">
        <v>73</v>
      </c>
      <c r="AY533" s="243" t="s">
        <v>137</v>
      </c>
    </row>
    <row r="534" s="14" customFormat="1">
      <c r="A534" s="14"/>
      <c r="B534" s="244"/>
      <c r="C534" s="245"/>
      <c r="D534" s="235" t="s">
        <v>147</v>
      </c>
      <c r="E534" s="246" t="s">
        <v>19</v>
      </c>
      <c r="F534" s="247" t="s">
        <v>1984</v>
      </c>
      <c r="G534" s="245"/>
      <c r="H534" s="248">
        <v>10.965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147</v>
      </c>
      <c r="AU534" s="254" t="s">
        <v>83</v>
      </c>
      <c r="AV534" s="14" t="s">
        <v>83</v>
      </c>
      <c r="AW534" s="14" t="s">
        <v>35</v>
      </c>
      <c r="AX534" s="14" t="s">
        <v>73</v>
      </c>
      <c r="AY534" s="254" t="s">
        <v>137</v>
      </c>
    </row>
    <row r="535" s="14" customFormat="1">
      <c r="A535" s="14"/>
      <c r="B535" s="244"/>
      <c r="C535" s="245"/>
      <c r="D535" s="235" t="s">
        <v>147</v>
      </c>
      <c r="E535" s="246" t="s">
        <v>19</v>
      </c>
      <c r="F535" s="247" t="s">
        <v>1985</v>
      </c>
      <c r="G535" s="245"/>
      <c r="H535" s="248">
        <v>16.125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147</v>
      </c>
      <c r="AU535" s="254" t="s">
        <v>83</v>
      </c>
      <c r="AV535" s="14" t="s">
        <v>83</v>
      </c>
      <c r="AW535" s="14" t="s">
        <v>35</v>
      </c>
      <c r="AX535" s="14" t="s">
        <v>73</v>
      </c>
      <c r="AY535" s="254" t="s">
        <v>137</v>
      </c>
    </row>
    <row r="536" s="14" customFormat="1">
      <c r="A536" s="14"/>
      <c r="B536" s="244"/>
      <c r="C536" s="245"/>
      <c r="D536" s="235" t="s">
        <v>147</v>
      </c>
      <c r="E536" s="246" t="s">
        <v>19</v>
      </c>
      <c r="F536" s="247" t="s">
        <v>1986</v>
      </c>
      <c r="G536" s="245"/>
      <c r="H536" s="248">
        <v>9.3279999999999994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147</v>
      </c>
      <c r="AU536" s="254" t="s">
        <v>83</v>
      </c>
      <c r="AV536" s="14" t="s">
        <v>83</v>
      </c>
      <c r="AW536" s="14" t="s">
        <v>35</v>
      </c>
      <c r="AX536" s="14" t="s">
        <v>73</v>
      </c>
      <c r="AY536" s="254" t="s">
        <v>137</v>
      </c>
    </row>
    <row r="537" s="16" customFormat="1">
      <c r="A537" s="16"/>
      <c r="B537" s="276"/>
      <c r="C537" s="277"/>
      <c r="D537" s="235" t="s">
        <v>147</v>
      </c>
      <c r="E537" s="278" t="s">
        <v>19</v>
      </c>
      <c r="F537" s="279" t="s">
        <v>324</v>
      </c>
      <c r="G537" s="277"/>
      <c r="H537" s="280">
        <v>36.417999999999999</v>
      </c>
      <c r="I537" s="281"/>
      <c r="J537" s="277"/>
      <c r="K537" s="277"/>
      <c r="L537" s="282"/>
      <c r="M537" s="283"/>
      <c r="N537" s="284"/>
      <c r="O537" s="284"/>
      <c r="P537" s="284"/>
      <c r="Q537" s="284"/>
      <c r="R537" s="284"/>
      <c r="S537" s="284"/>
      <c r="T537" s="285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86" t="s">
        <v>147</v>
      </c>
      <c r="AU537" s="286" t="s">
        <v>83</v>
      </c>
      <c r="AV537" s="16" t="s">
        <v>138</v>
      </c>
      <c r="AW537" s="16" t="s">
        <v>35</v>
      </c>
      <c r="AX537" s="16" t="s">
        <v>73</v>
      </c>
      <c r="AY537" s="286" t="s">
        <v>137</v>
      </c>
    </row>
    <row r="538" s="13" customFormat="1">
      <c r="A538" s="13"/>
      <c r="B538" s="233"/>
      <c r="C538" s="234"/>
      <c r="D538" s="235" t="s">
        <v>147</v>
      </c>
      <c r="E538" s="236" t="s">
        <v>19</v>
      </c>
      <c r="F538" s="237" t="s">
        <v>1743</v>
      </c>
      <c r="G538" s="234"/>
      <c r="H538" s="236" t="s">
        <v>19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147</v>
      </c>
      <c r="AU538" s="243" t="s">
        <v>83</v>
      </c>
      <c r="AV538" s="13" t="s">
        <v>81</v>
      </c>
      <c r="AW538" s="13" t="s">
        <v>35</v>
      </c>
      <c r="AX538" s="13" t="s">
        <v>73</v>
      </c>
      <c r="AY538" s="243" t="s">
        <v>137</v>
      </c>
    </row>
    <row r="539" s="14" customFormat="1">
      <c r="A539" s="14"/>
      <c r="B539" s="244"/>
      <c r="C539" s="245"/>
      <c r="D539" s="235" t="s">
        <v>147</v>
      </c>
      <c r="E539" s="246" t="s">
        <v>19</v>
      </c>
      <c r="F539" s="247" t="s">
        <v>1987</v>
      </c>
      <c r="G539" s="245"/>
      <c r="H539" s="248">
        <v>1.2949999999999999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147</v>
      </c>
      <c r="AU539" s="254" t="s">
        <v>83</v>
      </c>
      <c r="AV539" s="14" t="s">
        <v>83</v>
      </c>
      <c r="AW539" s="14" t="s">
        <v>35</v>
      </c>
      <c r="AX539" s="14" t="s">
        <v>73</v>
      </c>
      <c r="AY539" s="254" t="s">
        <v>137</v>
      </c>
    </row>
    <row r="540" s="14" customFormat="1">
      <c r="A540" s="14"/>
      <c r="B540" s="244"/>
      <c r="C540" s="245"/>
      <c r="D540" s="235" t="s">
        <v>147</v>
      </c>
      <c r="E540" s="246" t="s">
        <v>19</v>
      </c>
      <c r="F540" s="247" t="s">
        <v>1988</v>
      </c>
      <c r="G540" s="245"/>
      <c r="H540" s="248">
        <v>2.7200000000000002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147</v>
      </c>
      <c r="AU540" s="254" t="s">
        <v>83</v>
      </c>
      <c r="AV540" s="14" t="s">
        <v>83</v>
      </c>
      <c r="AW540" s="14" t="s">
        <v>35</v>
      </c>
      <c r="AX540" s="14" t="s">
        <v>73</v>
      </c>
      <c r="AY540" s="254" t="s">
        <v>137</v>
      </c>
    </row>
    <row r="541" s="14" customFormat="1">
      <c r="A541" s="14"/>
      <c r="B541" s="244"/>
      <c r="C541" s="245"/>
      <c r="D541" s="235" t="s">
        <v>147</v>
      </c>
      <c r="E541" s="246" t="s">
        <v>19</v>
      </c>
      <c r="F541" s="247" t="s">
        <v>1989</v>
      </c>
      <c r="G541" s="245"/>
      <c r="H541" s="248">
        <v>7.5730000000000004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147</v>
      </c>
      <c r="AU541" s="254" t="s">
        <v>83</v>
      </c>
      <c r="AV541" s="14" t="s">
        <v>83</v>
      </c>
      <c r="AW541" s="14" t="s">
        <v>35</v>
      </c>
      <c r="AX541" s="14" t="s">
        <v>73</v>
      </c>
      <c r="AY541" s="254" t="s">
        <v>137</v>
      </c>
    </row>
    <row r="542" s="16" customFormat="1">
      <c r="A542" s="16"/>
      <c r="B542" s="276"/>
      <c r="C542" s="277"/>
      <c r="D542" s="235" t="s">
        <v>147</v>
      </c>
      <c r="E542" s="278" t="s">
        <v>19</v>
      </c>
      <c r="F542" s="279" t="s">
        <v>324</v>
      </c>
      <c r="G542" s="277"/>
      <c r="H542" s="280">
        <v>11.588000000000001</v>
      </c>
      <c r="I542" s="281"/>
      <c r="J542" s="277"/>
      <c r="K542" s="277"/>
      <c r="L542" s="282"/>
      <c r="M542" s="283"/>
      <c r="N542" s="284"/>
      <c r="O542" s="284"/>
      <c r="P542" s="284"/>
      <c r="Q542" s="284"/>
      <c r="R542" s="284"/>
      <c r="S542" s="284"/>
      <c r="T542" s="285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86" t="s">
        <v>147</v>
      </c>
      <c r="AU542" s="286" t="s">
        <v>83</v>
      </c>
      <c r="AV542" s="16" t="s">
        <v>138</v>
      </c>
      <c r="AW542" s="16" t="s">
        <v>35</v>
      </c>
      <c r="AX542" s="16" t="s">
        <v>73</v>
      </c>
      <c r="AY542" s="286" t="s">
        <v>137</v>
      </c>
    </row>
    <row r="543" s="13" customFormat="1">
      <c r="A543" s="13"/>
      <c r="B543" s="233"/>
      <c r="C543" s="234"/>
      <c r="D543" s="235" t="s">
        <v>147</v>
      </c>
      <c r="E543" s="236" t="s">
        <v>19</v>
      </c>
      <c r="F543" s="237" t="s">
        <v>1747</v>
      </c>
      <c r="G543" s="234"/>
      <c r="H543" s="236" t="s">
        <v>19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147</v>
      </c>
      <c r="AU543" s="243" t="s">
        <v>83</v>
      </c>
      <c r="AV543" s="13" t="s">
        <v>81</v>
      </c>
      <c r="AW543" s="13" t="s">
        <v>35</v>
      </c>
      <c r="AX543" s="13" t="s">
        <v>73</v>
      </c>
      <c r="AY543" s="243" t="s">
        <v>137</v>
      </c>
    </row>
    <row r="544" s="14" customFormat="1">
      <c r="A544" s="14"/>
      <c r="B544" s="244"/>
      <c r="C544" s="245"/>
      <c r="D544" s="235" t="s">
        <v>147</v>
      </c>
      <c r="E544" s="246" t="s">
        <v>19</v>
      </c>
      <c r="F544" s="247" t="s">
        <v>1990</v>
      </c>
      <c r="G544" s="245"/>
      <c r="H544" s="248">
        <v>1.4470000000000001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147</v>
      </c>
      <c r="AU544" s="254" t="s">
        <v>83</v>
      </c>
      <c r="AV544" s="14" t="s">
        <v>83</v>
      </c>
      <c r="AW544" s="14" t="s">
        <v>35</v>
      </c>
      <c r="AX544" s="14" t="s">
        <v>73</v>
      </c>
      <c r="AY544" s="254" t="s">
        <v>137</v>
      </c>
    </row>
    <row r="545" s="14" customFormat="1">
      <c r="A545" s="14"/>
      <c r="B545" s="244"/>
      <c r="C545" s="245"/>
      <c r="D545" s="235" t="s">
        <v>147</v>
      </c>
      <c r="E545" s="246" t="s">
        <v>19</v>
      </c>
      <c r="F545" s="247" t="s">
        <v>1991</v>
      </c>
      <c r="G545" s="245"/>
      <c r="H545" s="248">
        <v>10.121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147</v>
      </c>
      <c r="AU545" s="254" t="s">
        <v>83</v>
      </c>
      <c r="AV545" s="14" t="s">
        <v>83</v>
      </c>
      <c r="AW545" s="14" t="s">
        <v>35</v>
      </c>
      <c r="AX545" s="14" t="s">
        <v>73</v>
      </c>
      <c r="AY545" s="254" t="s">
        <v>137</v>
      </c>
    </row>
    <row r="546" s="16" customFormat="1">
      <c r="A546" s="16"/>
      <c r="B546" s="276"/>
      <c r="C546" s="277"/>
      <c r="D546" s="235" t="s">
        <v>147</v>
      </c>
      <c r="E546" s="278" t="s">
        <v>19</v>
      </c>
      <c r="F546" s="279" t="s">
        <v>324</v>
      </c>
      <c r="G546" s="277"/>
      <c r="H546" s="280">
        <v>11.568000000000001</v>
      </c>
      <c r="I546" s="281"/>
      <c r="J546" s="277"/>
      <c r="K546" s="277"/>
      <c r="L546" s="282"/>
      <c r="M546" s="283"/>
      <c r="N546" s="284"/>
      <c r="O546" s="284"/>
      <c r="P546" s="284"/>
      <c r="Q546" s="284"/>
      <c r="R546" s="284"/>
      <c r="S546" s="284"/>
      <c r="T546" s="285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86" t="s">
        <v>147</v>
      </c>
      <c r="AU546" s="286" t="s">
        <v>83</v>
      </c>
      <c r="AV546" s="16" t="s">
        <v>138</v>
      </c>
      <c r="AW546" s="16" t="s">
        <v>35</v>
      </c>
      <c r="AX546" s="16" t="s">
        <v>73</v>
      </c>
      <c r="AY546" s="286" t="s">
        <v>137</v>
      </c>
    </row>
    <row r="547" s="15" customFormat="1">
      <c r="A547" s="15"/>
      <c r="B547" s="265"/>
      <c r="C547" s="266"/>
      <c r="D547" s="235" t="s">
        <v>147</v>
      </c>
      <c r="E547" s="267" t="s">
        <v>19</v>
      </c>
      <c r="F547" s="268" t="s">
        <v>201</v>
      </c>
      <c r="G547" s="266"/>
      <c r="H547" s="269">
        <v>59.574000000000005</v>
      </c>
      <c r="I547" s="270"/>
      <c r="J547" s="266"/>
      <c r="K547" s="266"/>
      <c r="L547" s="271"/>
      <c r="M547" s="272"/>
      <c r="N547" s="273"/>
      <c r="O547" s="273"/>
      <c r="P547" s="273"/>
      <c r="Q547" s="273"/>
      <c r="R547" s="273"/>
      <c r="S547" s="273"/>
      <c r="T547" s="274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5" t="s">
        <v>147</v>
      </c>
      <c r="AU547" s="275" t="s">
        <v>83</v>
      </c>
      <c r="AV547" s="15" t="s">
        <v>145</v>
      </c>
      <c r="AW547" s="15" t="s">
        <v>35</v>
      </c>
      <c r="AX547" s="15" t="s">
        <v>81</v>
      </c>
      <c r="AY547" s="275" t="s">
        <v>137</v>
      </c>
    </row>
    <row r="548" s="2" customFormat="1" ht="21.75" customHeight="1">
      <c r="A548" s="40"/>
      <c r="B548" s="41"/>
      <c r="C548" s="220" t="s">
        <v>544</v>
      </c>
      <c r="D548" s="220" t="s">
        <v>140</v>
      </c>
      <c r="E548" s="221" t="s">
        <v>1992</v>
      </c>
      <c r="F548" s="222" t="s">
        <v>1993</v>
      </c>
      <c r="G548" s="223" t="s">
        <v>143</v>
      </c>
      <c r="H548" s="224">
        <v>25.919</v>
      </c>
      <c r="I548" s="225"/>
      <c r="J548" s="226">
        <f>ROUND(I548*H548,2)</f>
        <v>0</v>
      </c>
      <c r="K548" s="222" t="s">
        <v>144</v>
      </c>
      <c r="L548" s="46"/>
      <c r="M548" s="227" t="s">
        <v>19</v>
      </c>
      <c r="N548" s="228" t="s">
        <v>44</v>
      </c>
      <c r="O548" s="86"/>
      <c r="P548" s="229">
        <f>O548*H548</f>
        <v>0</v>
      </c>
      <c r="Q548" s="229">
        <v>0</v>
      </c>
      <c r="R548" s="229">
        <f>Q548*H548</f>
        <v>0</v>
      </c>
      <c r="S548" s="229">
        <v>0.021999999999999999</v>
      </c>
      <c r="T548" s="230">
        <f>S548*H548</f>
        <v>0.570218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31" t="s">
        <v>145</v>
      </c>
      <c r="AT548" s="231" t="s">
        <v>140</v>
      </c>
      <c r="AU548" s="231" t="s">
        <v>83</v>
      </c>
      <c r="AY548" s="19" t="s">
        <v>137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9" t="s">
        <v>81</v>
      </c>
      <c r="BK548" s="232">
        <f>ROUND(I548*H548,2)</f>
        <v>0</v>
      </c>
      <c r="BL548" s="19" t="s">
        <v>145</v>
      </c>
      <c r="BM548" s="231" t="s">
        <v>1994</v>
      </c>
    </row>
    <row r="549" s="13" customFormat="1">
      <c r="A549" s="13"/>
      <c r="B549" s="233"/>
      <c r="C549" s="234"/>
      <c r="D549" s="235" t="s">
        <v>147</v>
      </c>
      <c r="E549" s="236" t="s">
        <v>19</v>
      </c>
      <c r="F549" s="237" t="s">
        <v>1981</v>
      </c>
      <c r="G549" s="234"/>
      <c r="H549" s="236" t="s">
        <v>19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147</v>
      </c>
      <c r="AU549" s="243" t="s">
        <v>83</v>
      </c>
      <c r="AV549" s="13" t="s">
        <v>81</v>
      </c>
      <c r="AW549" s="13" t="s">
        <v>35</v>
      </c>
      <c r="AX549" s="13" t="s">
        <v>73</v>
      </c>
      <c r="AY549" s="243" t="s">
        <v>137</v>
      </c>
    </row>
    <row r="550" s="13" customFormat="1">
      <c r="A550" s="13"/>
      <c r="B550" s="233"/>
      <c r="C550" s="234"/>
      <c r="D550" s="235" t="s">
        <v>147</v>
      </c>
      <c r="E550" s="236" t="s">
        <v>19</v>
      </c>
      <c r="F550" s="237" t="s">
        <v>1982</v>
      </c>
      <c r="G550" s="234"/>
      <c r="H550" s="236" t="s">
        <v>19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147</v>
      </c>
      <c r="AU550" s="243" t="s">
        <v>83</v>
      </c>
      <c r="AV550" s="13" t="s">
        <v>81</v>
      </c>
      <c r="AW550" s="13" t="s">
        <v>35</v>
      </c>
      <c r="AX550" s="13" t="s">
        <v>73</v>
      </c>
      <c r="AY550" s="243" t="s">
        <v>137</v>
      </c>
    </row>
    <row r="551" s="13" customFormat="1">
      <c r="A551" s="13"/>
      <c r="B551" s="233"/>
      <c r="C551" s="234"/>
      <c r="D551" s="235" t="s">
        <v>147</v>
      </c>
      <c r="E551" s="236" t="s">
        <v>19</v>
      </c>
      <c r="F551" s="237" t="s">
        <v>1983</v>
      </c>
      <c r="G551" s="234"/>
      <c r="H551" s="236" t="s">
        <v>19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147</v>
      </c>
      <c r="AU551" s="243" t="s">
        <v>83</v>
      </c>
      <c r="AV551" s="13" t="s">
        <v>81</v>
      </c>
      <c r="AW551" s="13" t="s">
        <v>35</v>
      </c>
      <c r="AX551" s="13" t="s">
        <v>73</v>
      </c>
      <c r="AY551" s="243" t="s">
        <v>137</v>
      </c>
    </row>
    <row r="552" s="14" customFormat="1">
      <c r="A552" s="14"/>
      <c r="B552" s="244"/>
      <c r="C552" s="245"/>
      <c r="D552" s="235" t="s">
        <v>147</v>
      </c>
      <c r="E552" s="246" t="s">
        <v>19</v>
      </c>
      <c r="F552" s="247" t="s">
        <v>1995</v>
      </c>
      <c r="G552" s="245"/>
      <c r="H552" s="248">
        <v>2.9100000000000001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147</v>
      </c>
      <c r="AU552" s="254" t="s">
        <v>83</v>
      </c>
      <c r="AV552" s="14" t="s">
        <v>83</v>
      </c>
      <c r="AW552" s="14" t="s">
        <v>35</v>
      </c>
      <c r="AX552" s="14" t="s">
        <v>73</v>
      </c>
      <c r="AY552" s="254" t="s">
        <v>137</v>
      </c>
    </row>
    <row r="553" s="14" customFormat="1">
      <c r="A553" s="14"/>
      <c r="B553" s="244"/>
      <c r="C553" s="245"/>
      <c r="D553" s="235" t="s">
        <v>147</v>
      </c>
      <c r="E553" s="246" t="s">
        <v>19</v>
      </c>
      <c r="F553" s="247" t="s">
        <v>1996</v>
      </c>
      <c r="G553" s="245"/>
      <c r="H553" s="248">
        <v>3.395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147</v>
      </c>
      <c r="AU553" s="254" t="s">
        <v>83</v>
      </c>
      <c r="AV553" s="14" t="s">
        <v>83</v>
      </c>
      <c r="AW553" s="14" t="s">
        <v>35</v>
      </c>
      <c r="AX553" s="14" t="s">
        <v>73</v>
      </c>
      <c r="AY553" s="254" t="s">
        <v>137</v>
      </c>
    </row>
    <row r="554" s="14" customFormat="1">
      <c r="A554" s="14"/>
      <c r="B554" s="244"/>
      <c r="C554" s="245"/>
      <c r="D554" s="235" t="s">
        <v>147</v>
      </c>
      <c r="E554" s="246" t="s">
        <v>19</v>
      </c>
      <c r="F554" s="247" t="s">
        <v>1997</v>
      </c>
      <c r="G554" s="245"/>
      <c r="H554" s="248">
        <v>1.2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147</v>
      </c>
      <c r="AU554" s="254" t="s">
        <v>83</v>
      </c>
      <c r="AV554" s="14" t="s">
        <v>83</v>
      </c>
      <c r="AW554" s="14" t="s">
        <v>35</v>
      </c>
      <c r="AX554" s="14" t="s">
        <v>73</v>
      </c>
      <c r="AY554" s="254" t="s">
        <v>137</v>
      </c>
    </row>
    <row r="555" s="14" customFormat="1">
      <c r="A555" s="14"/>
      <c r="B555" s="244"/>
      <c r="C555" s="245"/>
      <c r="D555" s="235" t="s">
        <v>147</v>
      </c>
      <c r="E555" s="246" t="s">
        <v>19</v>
      </c>
      <c r="F555" s="247" t="s">
        <v>1998</v>
      </c>
      <c r="G555" s="245"/>
      <c r="H555" s="248">
        <v>1.3999999999999999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147</v>
      </c>
      <c r="AU555" s="254" t="s">
        <v>83</v>
      </c>
      <c r="AV555" s="14" t="s">
        <v>83</v>
      </c>
      <c r="AW555" s="14" t="s">
        <v>35</v>
      </c>
      <c r="AX555" s="14" t="s">
        <v>73</v>
      </c>
      <c r="AY555" s="254" t="s">
        <v>137</v>
      </c>
    </row>
    <row r="556" s="16" customFormat="1">
      <c r="A556" s="16"/>
      <c r="B556" s="276"/>
      <c r="C556" s="277"/>
      <c r="D556" s="235" t="s">
        <v>147</v>
      </c>
      <c r="E556" s="278" t="s">
        <v>19</v>
      </c>
      <c r="F556" s="279" t="s">
        <v>324</v>
      </c>
      <c r="G556" s="277"/>
      <c r="H556" s="280">
        <v>8.9049999999999994</v>
      </c>
      <c r="I556" s="281"/>
      <c r="J556" s="277"/>
      <c r="K556" s="277"/>
      <c r="L556" s="282"/>
      <c r="M556" s="283"/>
      <c r="N556" s="284"/>
      <c r="O556" s="284"/>
      <c r="P556" s="284"/>
      <c r="Q556" s="284"/>
      <c r="R556" s="284"/>
      <c r="S556" s="284"/>
      <c r="T556" s="285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286" t="s">
        <v>147</v>
      </c>
      <c r="AU556" s="286" t="s">
        <v>83</v>
      </c>
      <c r="AV556" s="16" t="s">
        <v>138</v>
      </c>
      <c r="AW556" s="16" t="s">
        <v>35</v>
      </c>
      <c r="AX556" s="16" t="s">
        <v>73</v>
      </c>
      <c r="AY556" s="286" t="s">
        <v>137</v>
      </c>
    </row>
    <row r="557" s="13" customFormat="1">
      <c r="A557" s="13"/>
      <c r="B557" s="233"/>
      <c r="C557" s="234"/>
      <c r="D557" s="235" t="s">
        <v>147</v>
      </c>
      <c r="E557" s="236" t="s">
        <v>19</v>
      </c>
      <c r="F557" s="237" t="s">
        <v>1743</v>
      </c>
      <c r="G557" s="234"/>
      <c r="H557" s="236" t="s">
        <v>19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147</v>
      </c>
      <c r="AU557" s="243" t="s">
        <v>83</v>
      </c>
      <c r="AV557" s="13" t="s">
        <v>81</v>
      </c>
      <c r="AW557" s="13" t="s">
        <v>35</v>
      </c>
      <c r="AX557" s="13" t="s">
        <v>73</v>
      </c>
      <c r="AY557" s="243" t="s">
        <v>137</v>
      </c>
    </row>
    <row r="558" s="14" customFormat="1">
      <c r="A558" s="14"/>
      <c r="B558" s="244"/>
      <c r="C558" s="245"/>
      <c r="D558" s="235" t="s">
        <v>147</v>
      </c>
      <c r="E558" s="246" t="s">
        <v>19</v>
      </c>
      <c r="F558" s="247" t="s">
        <v>1999</v>
      </c>
      <c r="G558" s="245"/>
      <c r="H558" s="248">
        <v>4.0780000000000003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147</v>
      </c>
      <c r="AU558" s="254" t="s">
        <v>83</v>
      </c>
      <c r="AV558" s="14" t="s">
        <v>83</v>
      </c>
      <c r="AW558" s="14" t="s">
        <v>35</v>
      </c>
      <c r="AX558" s="14" t="s">
        <v>73</v>
      </c>
      <c r="AY558" s="254" t="s">
        <v>137</v>
      </c>
    </row>
    <row r="559" s="14" customFormat="1">
      <c r="A559" s="14"/>
      <c r="B559" s="244"/>
      <c r="C559" s="245"/>
      <c r="D559" s="235" t="s">
        <v>147</v>
      </c>
      <c r="E559" s="246" t="s">
        <v>19</v>
      </c>
      <c r="F559" s="247" t="s">
        <v>2000</v>
      </c>
      <c r="G559" s="245"/>
      <c r="H559" s="248">
        <v>4.4550000000000001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147</v>
      </c>
      <c r="AU559" s="254" t="s">
        <v>83</v>
      </c>
      <c r="AV559" s="14" t="s">
        <v>83</v>
      </c>
      <c r="AW559" s="14" t="s">
        <v>35</v>
      </c>
      <c r="AX559" s="14" t="s">
        <v>73</v>
      </c>
      <c r="AY559" s="254" t="s">
        <v>137</v>
      </c>
    </row>
    <row r="560" s="16" customFormat="1">
      <c r="A560" s="16"/>
      <c r="B560" s="276"/>
      <c r="C560" s="277"/>
      <c r="D560" s="235" t="s">
        <v>147</v>
      </c>
      <c r="E560" s="278" t="s">
        <v>19</v>
      </c>
      <c r="F560" s="279" t="s">
        <v>324</v>
      </c>
      <c r="G560" s="277"/>
      <c r="H560" s="280">
        <v>8.5330000000000013</v>
      </c>
      <c r="I560" s="281"/>
      <c r="J560" s="277"/>
      <c r="K560" s="277"/>
      <c r="L560" s="282"/>
      <c r="M560" s="283"/>
      <c r="N560" s="284"/>
      <c r="O560" s="284"/>
      <c r="P560" s="284"/>
      <c r="Q560" s="284"/>
      <c r="R560" s="284"/>
      <c r="S560" s="284"/>
      <c r="T560" s="285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T560" s="286" t="s">
        <v>147</v>
      </c>
      <c r="AU560" s="286" t="s">
        <v>83</v>
      </c>
      <c r="AV560" s="16" t="s">
        <v>138</v>
      </c>
      <c r="AW560" s="16" t="s">
        <v>35</v>
      </c>
      <c r="AX560" s="16" t="s">
        <v>73</v>
      </c>
      <c r="AY560" s="286" t="s">
        <v>137</v>
      </c>
    </row>
    <row r="561" s="13" customFormat="1">
      <c r="A561" s="13"/>
      <c r="B561" s="233"/>
      <c r="C561" s="234"/>
      <c r="D561" s="235" t="s">
        <v>147</v>
      </c>
      <c r="E561" s="236" t="s">
        <v>19</v>
      </c>
      <c r="F561" s="237" t="s">
        <v>1747</v>
      </c>
      <c r="G561" s="234"/>
      <c r="H561" s="236" t="s">
        <v>19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147</v>
      </c>
      <c r="AU561" s="243" t="s">
        <v>83</v>
      </c>
      <c r="AV561" s="13" t="s">
        <v>81</v>
      </c>
      <c r="AW561" s="13" t="s">
        <v>35</v>
      </c>
      <c r="AX561" s="13" t="s">
        <v>73</v>
      </c>
      <c r="AY561" s="243" t="s">
        <v>137</v>
      </c>
    </row>
    <row r="562" s="14" customFormat="1">
      <c r="A562" s="14"/>
      <c r="B562" s="244"/>
      <c r="C562" s="245"/>
      <c r="D562" s="235" t="s">
        <v>147</v>
      </c>
      <c r="E562" s="246" t="s">
        <v>19</v>
      </c>
      <c r="F562" s="247" t="s">
        <v>2001</v>
      </c>
      <c r="G562" s="245"/>
      <c r="H562" s="248">
        <v>4.431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147</v>
      </c>
      <c r="AU562" s="254" t="s">
        <v>83</v>
      </c>
      <c r="AV562" s="14" t="s">
        <v>83</v>
      </c>
      <c r="AW562" s="14" t="s">
        <v>35</v>
      </c>
      <c r="AX562" s="14" t="s">
        <v>73</v>
      </c>
      <c r="AY562" s="254" t="s">
        <v>137</v>
      </c>
    </row>
    <row r="563" s="14" customFormat="1">
      <c r="A563" s="14"/>
      <c r="B563" s="244"/>
      <c r="C563" s="245"/>
      <c r="D563" s="235" t="s">
        <v>147</v>
      </c>
      <c r="E563" s="246" t="s">
        <v>19</v>
      </c>
      <c r="F563" s="247" t="s">
        <v>2002</v>
      </c>
      <c r="G563" s="245"/>
      <c r="H563" s="248">
        <v>4.0499999999999998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147</v>
      </c>
      <c r="AU563" s="254" t="s">
        <v>83</v>
      </c>
      <c r="AV563" s="14" t="s">
        <v>83</v>
      </c>
      <c r="AW563" s="14" t="s">
        <v>35</v>
      </c>
      <c r="AX563" s="14" t="s">
        <v>73</v>
      </c>
      <c r="AY563" s="254" t="s">
        <v>137</v>
      </c>
    </row>
    <row r="564" s="16" customFormat="1">
      <c r="A564" s="16"/>
      <c r="B564" s="276"/>
      <c r="C564" s="277"/>
      <c r="D564" s="235" t="s">
        <v>147</v>
      </c>
      <c r="E564" s="278" t="s">
        <v>19</v>
      </c>
      <c r="F564" s="279" t="s">
        <v>324</v>
      </c>
      <c r="G564" s="277"/>
      <c r="H564" s="280">
        <v>8.4809999999999999</v>
      </c>
      <c r="I564" s="281"/>
      <c r="J564" s="277"/>
      <c r="K564" s="277"/>
      <c r="L564" s="282"/>
      <c r="M564" s="283"/>
      <c r="N564" s="284"/>
      <c r="O564" s="284"/>
      <c r="P564" s="284"/>
      <c r="Q564" s="284"/>
      <c r="R564" s="284"/>
      <c r="S564" s="284"/>
      <c r="T564" s="285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86" t="s">
        <v>147</v>
      </c>
      <c r="AU564" s="286" t="s">
        <v>83</v>
      </c>
      <c r="AV564" s="16" t="s">
        <v>138</v>
      </c>
      <c r="AW564" s="16" t="s">
        <v>35</v>
      </c>
      <c r="AX564" s="16" t="s">
        <v>73</v>
      </c>
      <c r="AY564" s="286" t="s">
        <v>137</v>
      </c>
    </row>
    <row r="565" s="15" customFormat="1">
      <c r="A565" s="15"/>
      <c r="B565" s="265"/>
      <c r="C565" s="266"/>
      <c r="D565" s="235" t="s">
        <v>147</v>
      </c>
      <c r="E565" s="267" t="s">
        <v>19</v>
      </c>
      <c r="F565" s="268" t="s">
        <v>201</v>
      </c>
      <c r="G565" s="266"/>
      <c r="H565" s="269">
        <v>25.919000000000004</v>
      </c>
      <c r="I565" s="270"/>
      <c r="J565" s="266"/>
      <c r="K565" s="266"/>
      <c r="L565" s="271"/>
      <c r="M565" s="272"/>
      <c r="N565" s="273"/>
      <c r="O565" s="273"/>
      <c r="P565" s="273"/>
      <c r="Q565" s="273"/>
      <c r="R565" s="273"/>
      <c r="S565" s="273"/>
      <c r="T565" s="27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5" t="s">
        <v>147</v>
      </c>
      <c r="AU565" s="275" t="s">
        <v>83</v>
      </c>
      <c r="AV565" s="15" t="s">
        <v>145</v>
      </c>
      <c r="AW565" s="15" t="s">
        <v>35</v>
      </c>
      <c r="AX565" s="15" t="s">
        <v>81</v>
      </c>
      <c r="AY565" s="275" t="s">
        <v>137</v>
      </c>
    </row>
    <row r="566" s="2" customFormat="1" ht="21.75" customHeight="1">
      <c r="A566" s="40"/>
      <c r="B566" s="41"/>
      <c r="C566" s="220" t="s">
        <v>550</v>
      </c>
      <c r="D566" s="220" t="s">
        <v>140</v>
      </c>
      <c r="E566" s="221" t="s">
        <v>2003</v>
      </c>
      <c r="F566" s="222" t="s">
        <v>2004</v>
      </c>
      <c r="G566" s="223" t="s">
        <v>143</v>
      </c>
      <c r="H566" s="224">
        <v>85.492999999999995</v>
      </c>
      <c r="I566" s="225"/>
      <c r="J566" s="226">
        <f>ROUND(I566*H566,2)</f>
        <v>0</v>
      </c>
      <c r="K566" s="222" t="s">
        <v>144</v>
      </c>
      <c r="L566" s="46"/>
      <c r="M566" s="227" t="s">
        <v>19</v>
      </c>
      <c r="N566" s="228" t="s">
        <v>44</v>
      </c>
      <c r="O566" s="86"/>
      <c r="P566" s="229">
        <f>O566*H566</f>
        <v>0</v>
      </c>
      <c r="Q566" s="229">
        <v>0</v>
      </c>
      <c r="R566" s="229">
        <f>Q566*H566</f>
        <v>0</v>
      </c>
      <c r="S566" s="229">
        <v>0</v>
      </c>
      <c r="T566" s="230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31" t="s">
        <v>145</v>
      </c>
      <c r="AT566" s="231" t="s">
        <v>140</v>
      </c>
      <c r="AU566" s="231" t="s">
        <v>83</v>
      </c>
      <c r="AY566" s="19" t="s">
        <v>137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9" t="s">
        <v>81</v>
      </c>
      <c r="BK566" s="232">
        <f>ROUND(I566*H566,2)</f>
        <v>0</v>
      </c>
      <c r="BL566" s="19" t="s">
        <v>145</v>
      </c>
      <c r="BM566" s="231" t="s">
        <v>2005</v>
      </c>
    </row>
    <row r="567" s="13" customFormat="1">
      <c r="A567" s="13"/>
      <c r="B567" s="233"/>
      <c r="C567" s="234"/>
      <c r="D567" s="235" t="s">
        <v>147</v>
      </c>
      <c r="E567" s="236" t="s">
        <v>19</v>
      </c>
      <c r="F567" s="237" t="s">
        <v>1981</v>
      </c>
      <c r="G567" s="234"/>
      <c r="H567" s="236" t="s">
        <v>19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147</v>
      </c>
      <c r="AU567" s="243" t="s">
        <v>83</v>
      </c>
      <c r="AV567" s="13" t="s">
        <v>81</v>
      </c>
      <c r="AW567" s="13" t="s">
        <v>35</v>
      </c>
      <c r="AX567" s="13" t="s">
        <v>73</v>
      </c>
      <c r="AY567" s="243" t="s">
        <v>137</v>
      </c>
    </row>
    <row r="568" s="14" customFormat="1">
      <c r="A568" s="14"/>
      <c r="B568" s="244"/>
      <c r="C568" s="245"/>
      <c r="D568" s="235" t="s">
        <v>147</v>
      </c>
      <c r="E568" s="246" t="s">
        <v>19</v>
      </c>
      <c r="F568" s="247" t="s">
        <v>2006</v>
      </c>
      <c r="G568" s="245"/>
      <c r="H568" s="248">
        <v>85.492999999999995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147</v>
      </c>
      <c r="AU568" s="254" t="s">
        <v>83</v>
      </c>
      <c r="AV568" s="14" t="s">
        <v>83</v>
      </c>
      <c r="AW568" s="14" t="s">
        <v>35</v>
      </c>
      <c r="AX568" s="14" t="s">
        <v>81</v>
      </c>
      <c r="AY568" s="254" t="s">
        <v>137</v>
      </c>
    </row>
    <row r="569" s="2" customFormat="1" ht="21.75" customHeight="1">
      <c r="A569" s="40"/>
      <c r="B569" s="41"/>
      <c r="C569" s="220" t="s">
        <v>558</v>
      </c>
      <c r="D569" s="220" t="s">
        <v>140</v>
      </c>
      <c r="E569" s="221" t="s">
        <v>2007</v>
      </c>
      <c r="F569" s="222" t="s">
        <v>2008</v>
      </c>
      <c r="G569" s="223" t="s">
        <v>143</v>
      </c>
      <c r="H569" s="224">
        <v>407.32299999999998</v>
      </c>
      <c r="I569" s="225"/>
      <c r="J569" s="226">
        <f>ROUND(I569*H569,2)</f>
        <v>0</v>
      </c>
      <c r="K569" s="222" t="s">
        <v>144</v>
      </c>
      <c r="L569" s="46"/>
      <c r="M569" s="227" t="s">
        <v>19</v>
      </c>
      <c r="N569" s="228" t="s">
        <v>44</v>
      </c>
      <c r="O569" s="86"/>
      <c r="P569" s="229">
        <f>O569*H569</f>
        <v>0</v>
      </c>
      <c r="Q569" s="229">
        <v>0.065000000000000002</v>
      </c>
      <c r="R569" s="229">
        <f>Q569*H569</f>
        <v>26.475995000000001</v>
      </c>
      <c r="S569" s="229">
        <v>0.13</v>
      </c>
      <c r="T569" s="230">
        <f>S569*H569</f>
        <v>52.951990000000002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31" t="s">
        <v>145</v>
      </c>
      <c r="AT569" s="231" t="s">
        <v>140</v>
      </c>
      <c r="AU569" s="231" t="s">
        <v>83</v>
      </c>
      <c r="AY569" s="19" t="s">
        <v>137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9" t="s">
        <v>81</v>
      </c>
      <c r="BK569" s="232">
        <f>ROUND(I569*H569,2)</f>
        <v>0</v>
      </c>
      <c r="BL569" s="19" t="s">
        <v>145</v>
      </c>
      <c r="BM569" s="231" t="s">
        <v>2009</v>
      </c>
    </row>
    <row r="570" s="13" customFormat="1">
      <c r="A570" s="13"/>
      <c r="B570" s="233"/>
      <c r="C570" s="234"/>
      <c r="D570" s="235" t="s">
        <v>147</v>
      </c>
      <c r="E570" s="236" t="s">
        <v>19</v>
      </c>
      <c r="F570" s="237" t="s">
        <v>1982</v>
      </c>
      <c r="G570" s="234"/>
      <c r="H570" s="236" t="s">
        <v>19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147</v>
      </c>
      <c r="AU570" s="243" t="s">
        <v>83</v>
      </c>
      <c r="AV570" s="13" t="s">
        <v>81</v>
      </c>
      <c r="AW570" s="13" t="s">
        <v>35</v>
      </c>
      <c r="AX570" s="13" t="s">
        <v>73</v>
      </c>
      <c r="AY570" s="243" t="s">
        <v>137</v>
      </c>
    </row>
    <row r="571" s="13" customFormat="1">
      <c r="A571" s="13"/>
      <c r="B571" s="233"/>
      <c r="C571" s="234"/>
      <c r="D571" s="235" t="s">
        <v>147</v>
      </c>
      <c r="E571" s="236" t="s">
        <v>19</v>
      </c>
      <c r="F571" s="237" t="s">
        <v>1983</v>
      </c>
      <c r="G571" s="234"/>
      <c r="H571" s="236" t="s">
        <v>19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147</v>
      </c>
      <c r="AU571" s="243" t="s">
        <v>83</v>
      </c>
      <c r="AV571" s="13" t="s">
        <v>81</v>
      </c>
      <c r="AW571" s="13" t="s">
        <v>35</v>
      </c>
      <c r="AX571" s="13" t="s">
        <v>73</v>
      </c>
      <c r="AY571" s="243" t="s">
        <v>137</v>
      </c>
    </row>
    <row r="572" s="14" customFormat="1">
      <c r="A572" s="14"/>
      <c r="B572" s="244"/>
      <c r="C572" s="245"/>
      <c r="D572" s="235" t="s">
        <v>147</v>
      </c>
      <c r="E572" s="246" t="s">
        <v>19</v>
      </c>
      <c r="F572" s="247" t="s">
        <v>2010</v>
      </c>
      <c r="G572" s="245"/>
      <c r="H572" s="248">
        <v>43.215000000000003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147</v>
      </c>
      <c r="AU572" s="254" t="s">
        <v>83</v>
      </c>
      <c r="AV572" s="14" t="s">
        <v>83</v>
      </c>
      <c r="AW572" s="14" t="s">
        <v>35</v>
      </c>
      <c r="AX572" s="14" t="s">
        <v>73</v>
      </c>
      <c r="AY572" s="254" t="s">
        <v>137</v>
      </c>
    </row>
    <row r="573" s="14" customFormat="1">
      <c r="A573" s="14"/>
      <c r="B573" s="244"/>
      <c r="C573" s="245"/>
      <c r="D573" s="235" t="s">
        <v>147</v>
      </c>
      <c r="E573" s="246" t="s">
        <v>19</v>
      </c>
      <c r="F573" s="247" t="s">
        <v>2011</v>
      </c>
      <c r="G573" s="245"/>
      <c r="H573" s="248">
        <v>48.375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147</v>
      </c>
      <c r="AU573" s="254" t="s">
        <v>83</v>
      </c>
      <c r="AV573" s="14" t="s">
        <v>83</v>
      </c>
      <c r="AW573" s="14" t="s">
        <v>35</v>
      </c>
      <c r="AX573" s="14" t="s">
        <v>73</v>
      </c>
      <c r="AY573" s="254" t="s">
        <v>137</v>
      </c>
    </row>
    <row r="574" s="14" customFormat="1">
      <c r="A574" s="14"/>
      <c r="B574" s="244"/>
      <c r="C574" s="245"/>
      <c r="D574" s="235" t="s">
        <v>147</v>
      </c>
      <c r="E574" s="246" t="s">
        <v>19</v>
      </c>
      <c r="F574" s="247" t="s">
        <v>2012</v>
      </c>
      <c r="G574" s="245"/>
      <c r="H574" s="248">
        <v>31.039999999999999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147</v>
      </c>
      <c r="AU574" s="254" t="s">
        <v>83</v>
      </c>
      <c r="AV574" s="14" t="s">
        <v>83</v>
      </c>
      <c r="AW574" s="14" t="s">
        <v>35</v>
      </c>
      <c r="AX574" s="14" t="s">
        <v>73</v>
      </c>
      <c r="AY574" s="254" t="s">
        <v>137</v>
      </c>
    </row>
    <row r="575" s="14" customFormat="1">
      <c r="A575" s="14"/>
      <c r="B575" s="244"/>
      <c r="C575" s="245"/>
      <c r="D575" s="235" t="s">
        <v>147</v>
      </c>
      <c r="E575" s="246" t="s">
        <v>19</v>
      </c>
      <c r="F575" s="247" t="s">
        <v>1995</v>
      </c>
      <c r="G575" s="245"/>
      <c r="H575" s="248">
        <v>2.9100000000000001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147</v>
      </c>
      <c r="AU575" s="254" t="s">
        <v>83</v>
      </c>
      <c r="AV575" s="14" t="s">
        <v>83</v>
      </c>
      <c r="AW575" s="14" t="s">
        <v>35</v>
      </c>
      <c r="AX575" s="14" t="s">
        <v>73</v>
      </c>
      <c r="AY575" s="254" t="s">
        <v>137</v>
      </c>
    </row>
    <row r="576" s="14" customFormat="1">
      <c r="A576" s="14"/>
      <c r="B576" s="244"/>
      <c r="C576" s="245"/>
      <c r="D576" s="235" t="s">
        <v>147</v>
      </c>
      <c r="E576" s="246" t="s">
        <v>19</v>
      </c>
      <c r="F576" s="247" t="s">
        <v>1996</v>
      </c>
      <c r="G576" s="245"/>
      <c r="H576" s="248">
        <v>3.395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4" t="s">
        <v>147</v>
      </c>
      <c r="AU576" s="254" t="s">
        <v>83</v>
      </c>
      <c r="AV576" s="14" t="s">
        <v>83</v>
      </c>
      <c r="AW576" s="14" t="s">
        <v>35</v>
      </c>
      <c r="AX576" s="14" t="s">
        <v>73</v>
      </c>
      <c r="AY576" s="254" t="s">
        <v>137</v>
      </c>
    </row>
    <row r="577" s="14" customFormat="1">
      <c r="A577" s="14"/>
      <c r="B577" s="244"/>
      <c r="C577" s="245"/>
      <c r="D577" s="235" t="s">
        <v>147</v>
      </c>
      <c r="E577" s="246" t="s">
        <v>19</v>
      </c>
      <c r="F577" s="247" t="s">
        <v>1997</v>
      </c>
      <c r="G577" s="245"/>
      <c r="H577" s="248">
        <v>1.2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147</v>
      </c>
      <c r="AU577" s="254" t="s">
        <v>83</v>
      </c>
      <c r="AV577" s="14" t="s">
        <v>83</v>
      </c>
      <c r="AW577" s="14" t="s">
        <v>35</v>
      </c>
      <c r="AX577" s="14" t="s">
        <v>73</v>
      </c>
      <c r="AY577" s="254" t="s">
        <v>137</v>
      </c>
    </row>
    <row r="578" s="14" customFormat="1">
      <c r="A578" s="14"/>
      <c r="B578" s="244"/>
      <c r="C578" s="245"/>
      <c r="D578" s="235" t="s">
        <v>147</v>
      </c>
      <c r="E578" s="246" t="s">
        <v>19</v>
      </c>
      <c r="F578" s="247" t="s">
        <v>1998</v>
      </c>
      <c r="G578" s="245"/>
      <c r="H578" s="248">
        <v>1.3999999999999999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147</v>
      </c>
      <c r="AU578" s="254" t="s">
        <v>83</v>
      </c>
      <c r="AV578" s="14" t="s">
        <v>83</v>
      </c>
      <c r="AW578" s="14" t="s">
        <v>35</v>
      </c>
      <c r="AX578" s="14" t="s">
        <v>73</v>
      </c>
      <c r="AY578" s="254" t="s">
        <v>137</v>
      </c>
    </row>
    <row r="579" s="14" customFormat="1">
      <c r="A579" s="14"/>
      <c r="B579" s="244"/>
      <c r="C579" s="245"/>
      <c r="D579" s="235" t="s">
        <v>147</v>
      </c>
      <c r="E579" s="246" t="s">
        <v>19</v>
      </c>
      <c r="F579" s="247" t="s">
        <v>1986</v>
      </c>
      <c r="G579" s="245"/>
      <c r="H579" s="248">
        <v>9.3279999999999994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147</v>
      </c>
      <c r="AU579" s="254" t="s">
        <v>83</v>
      </c>
      <c r="AV579" s="14" t="s">
        <v>83</v>
      </c>
      <c r="AW579" s="14" t="s">
        <v>35</v>
      </c>
      <c r="AX579" s="14" t="s">
        <v>73</v>
      </c>
      <c r="AY579" s="254" t="s">
        <v>137</v>
      </c>
    </row>
    <row r="580" s="16" customFormat="1">
      <c r="A580" s="16"/>
      <c r="B580" s="276"/>
      <c r="C580" s="277"/>
      <c r="D580" s="235" t="s">
        <v>147</v>
      </c>
      <c r="E580" s="278" t="s">
        <v>19</v>
      </c>
      <c r="F580" s="279" t="s">
        <v>324</v>
      </c>
      <c r="G580" s="277"/>
      <c r="H580" s="280">
        <v>140.863</v>
      </c>
      <c r="I580" s="281"/>
      <c r="J580" s="277"/>
      <c r="K580" s="277"/>
      <c r="L580" s="282"/>
      <c r="M580" s="283"/>
      <c r="N580" s="284"/>
      <c r="O580" s="284"/>
      <c r="P580" s="284"/>
      <c r="Q580" s="284"/>
      <c r="R580" s="284"/>
      <c r="S580" s="284"/>
      <c r="T580" s="285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86" t="s">
        <v>147</v>
      </c>
      <c r="AU580" s="286" t="s">
        <v>83</v>
      </c>
      <c r="AV580" s="16" t="s">
        <v>138</v>
      </c>
      <c r="AW580" s="16" t="s">
        <v>35</v>
      </c>
      <c r="AX580" s="16" t="s">
        <v>73</v>
      </c>
      <c r="AY580" s="286" t="s">
        <v>137</v>
      </c>
    </row>
    <row r="581" s="13" customFormat="1">
      <c r="A581" s="13"/>
      <c r="B581" s="233"/>
      <c r="C581" s="234"/>
      <c r="D581" s="235" t="s">
        <v>147</v>
      </c>
      <c r="E581" s="236" t="s">
        <v>19</v>
      </c>
      <c r="F581" s="237" t="s">
        <v>1743</v>
      </c>
      <c r="G581" s="234"/>
      <c r="H581" s="236" t="s">
        <v>19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147</v>
      </c>
      <c r="AU581" s="243" t="s">
        <v>83</v>
      </c>
      <c r="AV581" s="13" t="s">
        <v>81</v>
      </c>
      <c r="AW581" s="13" t="s">
        <v>35</v>
      </c>
      <c r="AX581" s="13" t="s">
        <v>73</v>
      </c>
      <c r="AY581" s="243" t="s">
        <v>137</v>
      </c>
    </row>
    <row r="582" s="14" customFormat="1">
      <c r="A582" s="14"/>
      <c r="B582" s="244"/>
      <c r="C582" s="245"/>
      <c r="D582" s="235" t="s">
        <v>147</v>
      </c>
      <c r="E582" s="246" t="s">
        <v>19</v>
      </c>
      <c r="F582" s="247" t="s">
        <v>2013</v>
      </c>
      <c r="G582" s="245"/>
      <c r="H582" s="248">
        <v>66.045000000000002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147</v>
      </c>
      <c r="AU582" s="254" t="s">
        <v>83</v>
      </c>
      <c r="AV582" s="14" t="s">
        <v>83</v>
      </c>
      <c r="AW582" s="14" t="s">
        <v>35</v>
      </c>
      <c r="AX582" s="14" t="s">
        <v>73</v>
      </c>
      <c r="AY582" s="254" t="s">
        <v>137</v>
      </c>
    </row>
    <row r="583" s="14" customFormat="1">
      <c r="A583" s="14"/>
      <c r="B583" s="244"/>
      <c r="C583" s="245"/>
      <c r="D583" s="235" t="s">
        <v>147</v>
      </c>
      <c r="E583" s="246" t="s">
        <v>19</v>
      </c>
      <c r="F583" s="247" t="s">
        <v>2014</v>
      </c>
      <c r="G583" s="245"/>
      <c r="H583" s="248">
        <v>10.720000000000001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147</v>
      </c>
      <c r="AU583" s="254" t="s">
        <v>83</v>
      </c>
      <c r="AV583" s="14" t="s">
        <v>83</v>
      </c>
      <c r="AW583" s="14" t="s">
        <v>35</v>
      </c>
      <c r="AX583" s="14" t="s">
        <v>73</v>
      </c>
      <c r="AY583" s="254" t="s">
        <v>137</v>
      </c>
    </row>
    <row r="584" s="14" customFormat="1">
      <c r="A584" s="14"/>
      <c r="B584" s="244"/>
      <c r="C584" s="245"/>
      <c r="D584" s="235" t="s">
        <v>147</v>
      </c>
      <c r="E584" s="246" t="s">
        <v>19</v>
      </c>
      <c r="F584" s="247" t="s">
        <v>2015</v>
      </c>
      <c r="G584" s="245"/>
      <c r="H584" s="248">
        <v>4.5880000000000001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147</v>
      </c>
      <c r="AU584" s="254" t="s">
        <v>83</v>
      </c>
      <c r="AV584" s="14" t="s">
        <v>83</v>
      </c>
      <c r="AW584" s="14" t="s">
        <v>35</v>
      </c>
      <c r="AX584" s="14" t="s">
        <v>73</v>
      </c>
      <c r="AY584" s="254" t="s">
        <v>137</v>
      </c>
    </row>
    <row r="585" s="14" customFormat="1">
      <c r="A585" s="14"/>
      <c r="B585" s="244"/>
      <c r="C585" s="245"/>
      <c r="D585" s="235" t="s">
        <v>147</v>
      </c>
      <c r="E585" s="246" t="s">
        <v>19</v>
      </c>
      <c r="F585" s="247" t="s">
        <v>2016</v>
      </c>
      <c r="G585" s="245"/>
      <c r="H585" s="248">
        <v>36.32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147</v>
      </c>
      <c r="AU585" s="254" t="s">
        <v>83</v>
      </c>
      <c r="AV585" s="14" t="s">
        <v>83</v>
      </c>
      <c r="AW585" s="14" t="s">
        <v>35</v>
      </c>
      <c r="AX585" s="14" t="s">
        <v>73</v>
      </c>
      <c r="AY585" s="254" t="s">
        <v>137</v>
      </c>
    </row>
    <row r="586" s="14" customFormat="1">
      <c r="A586" s="14"/>
      <c r="B586" s="244"/>
      <c r="C586" s="245"/>
      <c r="D586" s="235" t="s">
        <v>147</v>
      </c>
      <c r="E586" s="246" t="s">
        <v>19</v>
      </c>
      <c r="F586" s="247" t="s">
        <v>1999</v>
      </c>
      <c r="G586" s="245"/>
      <c r="H586" s="248">
        <v>4.0780000000000003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147</v>
      </c>
      <c r="AU586" s="254" t="s">
        <v>83</v>
      </c>
      <c r="AV586" s="14" t="s">
        <v>83</v>
      </c>
      <c r="AW586" s="14" t="s">
        <v>35</v>
      </c>
      <c r="AX586" s="14" t="s">
        <v>73</v>
      </c>
      <c r="AY586" s="254" t="s">
        <v>137</v>
      </c>
    </row>
    <row r="587" s="14" customFormat="1">
      <c r="A587" s="14"/>
      <c r="B587" s="244"/>
      <c r="C587" s="245"/>
      <c r="D587" s="235" t="s">
        <v>147</v>
      </c>
      <c r="E587" s="246" t="s">
        <v>19</v>
      </c>
      <c r="F587" s="247" t="s">
        <v>2000</v>
      </c>
      <c r="G587" s="245"/>
      <c r="H587" s="248">
        <v>4.4550000000000001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147</v>
      </c>
      <c r="AU587" s="254" t="s">
        <v>83</v>
      </c>
      <c r="AV587" s="14" t="s">
        <v>83</v>
      </c>
      <c r="AW587" s="14" t="s">
        <v>35</v>
      </c>
      <c r="AX587" s="14" t="s">
        <v>73</v>
      </c>
      <c r="AY587" s="254" t="s">
        <v>137</v>
      </c>
    </row>
    <row r="588" s="14" customFormat="1">
      <c r="A588" s="14"/>
      <c r="B588" s="244"/>
      <c r="C588" s="245"/>
      <c r="D588" s="235" t="s">
        <v>147</v>
      </c>
      <c r="E588" s="246" t="s">
        <v>19</v>
      </c>
      <c r="F588" s="247" t="s">
        <v>1989</v>
      </c>
      <c r="G588" s="245"/>
      <c r="H588" s="248">
        <v>7.5730000000000004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147</v>
      </c>
      <c r="AU588" s="254" t="s">
        <v>83</v>
      </c>
      <c r="AV588" s="14" t="s">
        <v>83</v>
      </c>
      <c r="AW588" s="14" t="s">
        <v>35</v>
      </c>
      <c r="AX588" s="14" t="s">
        <v>73</v>
      </c>
      <c r="AY588" s="254" t="s">
        <v>137</v>
      </c>
    </row>
    <row r="589" s="16" customFormat="1">
      <c r="A589" s="16"/>
      <c r="B589" s="276"/>
      <c r="C589" s="277"/>
      <c r="D589" s="235" t="s">
        <v>147</v>
      </c>
      <c r="E589" s="278" t="s">
        <v>19</v>
      </c>
      <c r="F589" s="279" t="s">
        <v>324</v>
      </c>
      <c r="G589" s="277"/>
      <c r="H589" s="280">
        <v>133.779</v>
      </c>
      <c r="I589" s="281"/>
      <c r="J589" s="277"/>
      <c r="K589" s="277"/>
      <c r="L589" s="282"/>
      <c r="M589" s="283"/>
      <c r="N589" s="284"/>
      <c r="O589" s="284"/>
      <c r="P589" s="284"/>
      <c r="Q589" s="284"/>
      <c r="R589" s="284"/>
      <c r="S589" s="284"/>
      <c r="T589" s="285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86" t="s">
        <v>147</v>
      </c>
      <c r="AU589" s="286" t="s">
        <v>83</v>
      </c>
      <c r="AV589" s="16" t="s">
        <v>138</v>
      </c>
      <c r="AW589" s="16" t="s">
        <v>35</v>
      </c>
      <c r="AX589" s="16" t="s">
        <v>73</v>
      </c>
      <c r="AY589" s="286" t="s">
        <v>137</v>
      </c>
    </row>
    <row r="590" s="13" customFormat="1">
      <c r="A590" s="13"/>
      <c r="B590" s="233"/>
      <c r="C590" s="234"/>
      <c r="D590" s="235" t="s">
        <v>147</v>
      </c>
      <c r="E590" s="236" t="s">
        <v>19</v>
      </c>
      <c r="F590" s="237" t="s">
        <v>1747</v>
      </c>
      <c r="G590" s="234"/>
      <c r="H590" s="236" t="s">
        <v>19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147</v>
      </c>
      <c r="AU590" s="243" t="s">
        <v>83</v>
      </c>
      <c r="AV590" s="13" t="s">
        <v>81</v>
      </c>
      <c r="AW590" s="13" t="s">
        <v>35</v>
      </c>
      <c r="AX590" s="13" t="s">
        <v>73</v>
      </c>
      <c r="AY590" s="243" t="s">
        <v>137</v>
      </c>
    </row>
    <row r="591" s="14" customFormat="1">
      <c r="A591" s="14"/>
      <c r="B591" s="244"/>
      <c r="C591" s="245"/>
      <c r="D591" s="235" t="s">
        <v>147</v>
      </c>
      <c r="E591" s="246" t="s">
        <v>19</v>
      </c>
      <c r="F591" s="247" t="s">
        <v>2017</v>
      </c>
      <c r="G591" s="245"/>
      <c r="H591" s="248">
        <v>73.796999999999997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147</v>
      </c>
      <c r="AU591" s="254" t="s">
        <v>83</v>
      </c>
      <c r="AV591" s="14" t="s">
        <v>83</v>
      </c>
      <c r="AW591" s="14" t="s">
        <v>35</v>
      </c>
      <c r="AX591" s="14" t="s">
        <v>73</v>
      </c>
      <c r="AY591" s="254" t="s">
        <v>137</v>
      </c>
    </row>
    <row r="592" s="14" customFormat="1">
      <c r="A592" s="14"/>
      <c r="B592" s="244"/>
      <c r="C592" s="245"/>
      <c r="D592" s="235" t="s">
        <v>147</v>
      </c>
      <c r="E592" s="246" t="s">
        <v>19</v>
      </c>
      <c r="F592" s="247" t="s">
        <v>2018</v>
      </c>
      <c r="G592" s="245"/>
      <c r="H592" s="248">
        <v>4.218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4" t="s">
        <v>147</v>
      </c>
      <c r="AU592" s="254" t="s">
        <v>83</v>
      </c>
      <c r="AV592" s="14" t="s">
        <v>83</v>
      </c>
      <c r="AW592" s="14" t="s">
        <v>35</v>
      </c>
      <c r="AX592" s="14" t="s">
        <v>73</v>
      </c>
      <c r="AY592" s="254" t="s">
        <v>137</v>
      </c>
    </row>
    <row r="593" s="14" customFormat="1">
      <c r="A593" s="14"/>
      <c r="B593" s="244"/>
      <c r="C593" s="245"/>
      <c r="D593" s="235" t="s">
        <v>147</v>
      </c>
      <c r="E593" s="246" t="s">
        <v>19</v>
      </c>
      <c r="F593" s="247" t="s">
        <v>2019</v>
      </c>
      <c r="G593" s="245"/>
      <c r="H593" s="248">
        <v>36.064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147</v>
      </c>
      <c r="AU593" s="254" t="s">
        <v>83</v>
      </c>
      <c r="AV593" s="14" t="s">
        <v>83</v>
      </c>
      <c r="AW593" s="14" t="s">
        <v>35</v>
      </c>
      <c r="AX593" s="14" t="s">
        <v>73</v>
      </c>
      <c r="AY593" s="254" t="s">
        <v>137</v>
      </c>
    </row>
    <row r="594" s="14" customFormat="1">
      <c r="A594" s="14"/>
      <c r="B594" s="244"/>
      <c r="C594" s="245"/>
      <c r="D594" s="235" t="s">
        <v>147</v>
      </c>
      <c r="E594" s="246" t="s">
        <v>19</v>
      </c>
      <c r="F594" s="247" t="s">
        <v>2001</v>
      </c>
      <c r="G594" s="245"/>
      <c r="H594" s="248">
        <v>4.431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147</v>
      </c>
      <c r="AU594" s="254" t="s">
        <v>83</v>
      </c>
      <c r="AV594" s="14" t="s">
        <v>83</v>
      </c>
      <c r="AW594" s="14" t="s">
        <v>35</v>
      </c>
      <c r="AX594" s="14" t="s">
        <v>73</v>
      </c>
      <c r="AY594" s="254" t="s">
        <v>137</v>
      </c>
    </row>
    <row r="595" s="14" customFormat="1">
      <c r="A595" s="14"/>
      <c r="B595" s="244"/>
      <c r="C595" s="245"/>
      <c r="D595" s="235" t="s">
        <v>147</v>
      </c>
      <c r="E595" s="246" t="s">
        <v>19</v>
      </c>
      <c r="F595" s="247" t="s">
        <v>2002</v>
      </c>
      <c r="G595" s="245"/>
      <c r="H595" s="248">
        <v>4.0499999999999998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147</v>
      </c>
      <c r="AU595" s="254" t="s">
        <v>83</v>
      </c>
      <c r="AV595" s="14" t="s">
        <v>83</v>
      </c>
      <c r="AW595" s="14" t="s">
        <v>35</v>
      </c>
      <c r="AX595" s="14" t="s">
        <v>73</v>
      </c>
      <c r="AY595" s="254" t="s">
        <v>137</v>
      </c>
    </row>
    <row r="596" s="14" customFormat="1">
      <c r="A596" s="14"/>
      <c r="B596" s="244"/>
      <c r="C596" s="245"/>
      <c r="D596" s="235" t="s">
        <v>147</v>
      </c>
      <c r="E596" s="246" t="s">
        <v>19</v>
      </c>
      <c r="F596" s="247" t="s">
        <v>1991</v>
      </c>
      <c r="G596" s="245"/>
      <c r="H596" s="248">
        <v>10.121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147</v>
      </c>
      <c r="AU596" s="254" t="s">
        <v>83</v>
      </c>
      <c r="AV596" s="14" t="s">
        <v>83</v>
      </c>
      <c r="AW596" s="14" t="s">
        <v>35</v>
      </c>
      <c r="AX596" s="14" t="s">
        <v>73</v>
      </c>
      <c r="AY596" s="254" t="s">
        <v>137</v>
      </c>
    </row>
    <row r="597" s="16" customFormat="1">
      <c r="A597" s="16"/>
      <c r="B597" s="276"/>
      <c r="C597" s="277"/>
      <c r="D597" s="235" t="s">
        <v>147</v>
      </c>
      <c r="E597" s="278" t="s">
        <v>19</v>
      </c>
      <c r="F597" s="279" t="s">
        <v>324</v>
      </c>
      <c r="G597" s="277"/>
      <c r="H597" s="280">
        <v>132.68100000000001</v>
      </c>
      <c r="I597" s="281"/>
      <c r="J597" s="277"/>
      <c r="K597" s="277"/>
      <c r="L597" s="282"/>
      <c r="M597" s="283"/>
      <c r="N597" s="284"/>
      <c r="O597" s="284"/>
      <c r="P597" s="284"/>
      <c r="Q597" s="284"/>
      <c r="R597" s="284"/>
      <c r="S597" s="284"/>
      <c r="T597" s="285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86" t="s">
        <v>147</v>
      </c>
      <c r="AU597" s="286" t="s">
        <v>83</v>
      </c>
      <c r="AV597" s="16" t="s">
        <v>138</v>
      </c>
      <c r="AW597" s="16" t="s">
        <v>35</v>
      </c>
      <c r="AX597" s="16" t="s">
        <v>73</v>
      </c>
      <c r="AY597" s="286" t="s">
        <v>137</v>
      </c>
    </row>
    <row r="598" s="15" customFormat="1">
      <c r="A598" s="15"/>
      <c r="B598" s="265"/>
      <c r="C598" s="266"/>
      <c r="D598" s="235" t="s">
        <v>147</v>
      </c>
      <c r="E598" s="267" t="s">
        <v>19</v>
      </c>
      <c r="F598" s="268" t="s">
        <v>201</v>
      </c>
      <c r="G598" s="266"/>
      <c r="H598" s="269">
        <v>407.32299999999998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5" t="s">
        <v>147</v>
      </c>
      <c r="AU598" s="275" t="s">
        <v>83</v>
      </c>
      <c r="AV598" s="15" t="s">
        <v>145</v>
      </c>
      <c r="AW598" s="15" t="s">
        <v>35</v>
      </c>
      <c r="AX598" s="15" t="s">
        <v>81</v>
      </c>
      <c r="AY598" s="275" t="s">
        <v>137</v>
      </c>
    </row>
    <row r="599" s="2" customFormat="1" ht="21.75" customHeight="1">
      <c r="A599" s="40"/>
      <c r="B599" s="41"/>
      <c r="C599" s="220" t="s">
        <v>587</v>
      </c>
      <c r="D599" s="220" t="s">
        <v>140</v>
      </c>
      <c r="E599" s="221" t="s">
        <v>2020</v>
      </c>
      <c r="F599" s="222" t="s">
        <v>2021</v>
      </c>
      <c r="G599" s="223" t="s">
        <v>143</v>
      </c>
      <c r="H599" s="224">
        <v>407.32299999999998</v>
      </c>
      <c r="I599" s="225"/>
      <c r="J599" s="226">
        <f>ROUND(I599*H599,2)</f>
        <v>0</v>
      </c>
      <c r="K599" s="222" t="s">
        <v>144</v>
      </c>
      <c r="L599" s="46"/>
      <c r="M599" s="227" t="s">
        <v>19</v>
      </c>
      <c r="N599" s="228" t="s">
        <v>44</v>
      </c>
      <c r="O599" s="86"/>
      <c r="P599" s="229">
        <f>O599*H599</f>
        <v>0</v>
      </c>
      <c r="Q599" s="229">
        <v>0</v>
      </c>
      <c r="R599" s="229">
        <f>Q599*H599</f>
        <v>0</v>
      </c>
      <c r="S599" s="229">
        <v>0</v>
      </c>
      <c r="T599" s="230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31" t="s">
        <v>145</v>
      </c>
      <c r="AT599" s="231" t="s">
        <v>140</v>
      </c>
      <c r="AU599" s="231" t="s">
        <v>83</v>
      </c>
      <c r="AY599" s="19" t="s">
        <v>137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9" t="s">
        <v>81</v>
      </c>
      <c r="BK599" s="232">
        <f>ROUND(I599*H599,2)</f>
        <v>0</v>
      </c>
      <c r="BL599" s="19" t="s">
        <v>145</v>
      </c>
      <c r="BM599" s="231" t="s">
        <v>2022</v>
      </c>
    </row>
    <row r="600" s="13" customFormat="1">
      <c r="A600" s="13"/>
      <c r="B600" s="233"/>
      <c r="C600" s="234"/>
      <c r="D600" s="235" t="s">
        <v>147</v>
      </c>
      <c r="E600" s="236" t="s">
        <v>19</v>
      </c>
      <c r="F600" s="237" t="s">
        <v>1982</v>
      </c>
      <c r="G600" s="234"/>
      <c r="H600" s="236" t="s">
        <v>19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147</v>
      </c>
      <c r="AU600" s="243" t="s">
        <v>83</v>
      </c>
      <c r="AV600" s="13" t="s">
        <v>81</v>
      </c>
      <c r="AW600" s="13" t="s">
        <v>35</v>
      </c>
      <c r="AX600" s="13" t="s">
        <v>73</v>
      </c>
      <c r="AY600" s="243" t="s">
        <v>137</v>
      </c>
    </row>
    <row r="601" s="13" customFormat="1">
      <c r="A601" s="13"/>
      <c r="B601" s="233"/>
      <c r="C601" s="234"/>
      <c r="D601" s="235" t="s">
        <v>147</v>
      </c>
      <c r="E601" s="236" t="s">
        <v>19</v>
      </c>
      <c r="F601" s="237" t="s">
        <v>1983</v>
      </c>
      <c r="G601" s="234"/>
      <c r="H601" s="236" t="s">
        <v>19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147</v>
      </c>
      <c r="AU601" s="243" t="s">
        <v>83</v>
      </c>
      <c r="AV601" s="13" t="s">
        <v>81</v>
      </c>
      <c r="AW601" s="13" t="s">
        <v>35</v>
      </c>
      <c r="AX601" s="13" t="s">
        <v>73</v>
      </c>
      <c r="AY601" s="243" t="s">
        <v>137</v>
      </c>
    </row>
    <row r="602" s="14" customFormat="1">
      <c r="A602" s="14"/>
      <c r="B602" s="244"/>
      <c r="C602" s="245"/>
      <c r="D602" s="235" t="s">
        <v>147</v>
      </c>
      <c r="E602" s="246" t="s">
        <v>19</v>
      </c>
      <c r="F602" s="247" t="s">
        <v>2010</v>
      </c>
      <c r="G602" s="245"/>
      <c r="H602" s="248">
        <v>43.215000000000003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147</v>
      </c>
      <c r="AU602" s="254" t="s">
        <v>83</v>
      </c>
      <c r="AV602" s="14" t="s">
        <v>83</v>
      </c>
      <c r="AW602" s="14" t="s">
        <v>35</v>
      </c>
      <c r="AX602" s="14" t="s">
        <v>73</v>
      </c>
      <c r="AY602" s="254" t="s">
        <v>137</v>
      </c>
    </row>
    <row r="603" s="14" customFormat="1">
      <c r="A603" s="14"/>
      <c r="B603" s="244"/>
      <c r="C603" s="245"/>
      <c r="D603" s="235" t="s">
        <v>147</v>
      </c>
      <c r="E603" s="246" t="s">
        <v>19</v>
      </c>
      <c r="F603" s="247" t="s">
        <v>2011</v>
      </c>
      <c r="G603" s="245"/>
      <c r="H603" s="248">
        <v>48.375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147</v>
      </c>
      <c r="AU603" s="254" t="s">
        <v>83</v>
      </c>
      <c r="AV603" s="14" t="s">
        <v>83</v>
      </c>
      <c r="AW603" s="14" t="s">
        <v>35</v>
      </c>
      <c r="AX603" s="14" t="s">
        <v>73</v>
      </c>
      <c r="AY603" s="254" t="s">
        <v>137</v>
      </c>
    </row>
    <row r="604" s="14" customFormat="1">
      <c r="A604" s="14"/>
      <c r="B604" s="244"/>
      <c r="C604" s="245"/>
      <c r="D604" s="235" t="s">
        <v>147</v>
      </c>
      <c r="E604" s="246" t="s">
        <v>19</v>
      </c>
      <c r="F604" s="247" t="s">
        <v>2012</v>
      </c>
      <c r="G604" s="245"/>
      <c r="H604" s="248">
        <v>31.039999999999999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147</v>
      </c>
      <c r="AU604" s="254" t="s">
        <v>83</v>
      </c>
      <c r="AV604" s="14" t="s">
        <v>83</v>
      </c>
      <c r="AW604" s="14" t="s">
        <v>35</v>
      </c>
      <c r="AX604" s="14" t="s">
        <v>73</v>
      </c>
      <c r="AY604" s="254" t="s">
        <v>137</v>
      </c>
    </row>
    <row r="605" s="14" customFormat="1">
      <c r="A605" s="14"/>
      <c r="B605" s="244"/>
      <c r="C605" s="245"/>
      <c r="D605" s="235" t="s">
        <v>147</v>
      </c>
      <c r="E605" s="246" t="s">
        <v>19</v>
      </c>
      <c r="F605" s="247" t="s">
        <v>1995</v>
      </c>
      <c r="G605" s="245"/>
      <c r="H605" s="248">
        <v>2.9100000000000001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147</v>
      </c>
      <c r="AU605" s="254" t="s">
        <v>83</v>
      </c>
      <c r="AV605" s="14" t="s">
        <v>83</v>
      </c>
      <c r="AW605" s="14" t="s">
        <v>35</v>
      </c>
      <c r="AX605" s="14" t="s">
        <v>73</v>
      </c>
      <c r="AY605" s="254" t="s">
        <v>137</v>
      </c>
    </row>
    <row r="606" s="14" customFormat="1">
      <c r="A606" s="14"/>
      <c r="B606" s="244"/>
      <c r="C606" s="245"/>
      <c r="D606" s="235" t="s">
        <v>147</v>
      </c>
      <c r="E606" s="246" t="s">
        <v>19</v>
      </c>
      <c r="F606" s="247" t="s">
        <v>1996</v>
      </c>
      <c r="G606" s="245"/>
      <c r="H606" s="248">
        <v>3.395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147</v>
      </c>
      <c r="AU606" s="254" t="s">
        <v>83</v>
      </c>
      <c r="AV606" s="14" t="s">
        <v>83</v>
      </c>
      <c r="AW606" s="14" t="s">
        <v>35</v>
      </c>
      <c r="AX606" s="14" t="s">
        <v>73</v>
      </c>
      <c r="AY606" s="254" t="s">
        <v>137</v>
      </c>
    </row>
    <row r="607" s="14" customFormat="1">
      <c r="A607" s="14"/>
      <c r="B607" s="244"/>
      <c r="C607" s="245"/>
      <c r="D607" s="235" t="s">
        <v>147</v>
      </c>
      <c r="E607" s="246" t="s">
        <v>19</v>
      </c>
      <c r="F607" s="247" t="s">
        <v>1997</v>
      </c>
      <c r="G607" s="245"/>
      <c r="H607" s="248">
        <v>1.2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147</v>
      </c>
      <c r="AU607" s="254" t="s">
        <v>83</v>
      </c>
      <c r="AV607" s="14" t="s">
        <v>83</v>
      </c>
      <c r="AW607" s="14" t="s">
        <v>35</v>
      </c>
      <c r="AX607" s="14" t="s">
        <v>73</v>
      </c>
      <c r="AY607" s="254" t="s">
        <v>137</v>
      </c>
    </row>
    <row r="608" s="14" customFormat="1">
      <c r="A608" s="14"/>
      <c r="B608" s="244"/>
      <c r="C608" s="245"/>
      <c r="D608" s="235" t="s">
        <v>147</v>
      </c>
      <c r="E608" s="246" t="s">
        <v>19</v>
      </c>
      <c r="F608" s="247" t="s">
        <v>1998</v>
      </c>
      <c r="G608" s="245"/>
      <c r="H608" s="248">
        <v>1.3999999999999999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147</v>
      </c>
      <c r="AU608" s="254" t="s">
        <v>83</v>
      </c>
      <c r="AV608" s="14" t="s">
        <v>83</v>
      </c>
      <c r="AW608" s="14" t="s">
        <v>35</v>
      </c>
      <c r="AX608" s="14" t="s">
        <v>73</v>
      </c>
      <c r="AY608" s="254" t="s">
        <v>137</v>
      </c>
    </row>
    <row r="609" s="14" customFormat="1">
      <c r="A609" s="14"/>
      <c r="B609" s="244"/>
      <c r="C609" s="245"/>
      <c r="D609" s="235" t="s">
        <v>147</v>
      </c>
      <c r="E609" s="246" t="s">
        <v>19</v>
      </c>
      <c r="F609" s="247" t="s">
        <v>1986</v>
      </c>
      <c r="G609" s="245"/>
      <c r="H609" s="248">
        <v>9.3279999999999994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147</v>
      </c>
      <c r="AU609" s="254" t="s">
        <v>83</v>
      </c>
      <c r="AV609" s="14" t="s">
        <v>83</v>
      </c>
      <c r="AW609" s="14" t="s">
        <v>35</v>
      </c>
      <c r="AX609" s="14" t="s">
        <v>73</v>
      </c>
      <c r="AY609" s="254" t="s">
        <v>137</v>
      </c>
    </row>
    <row r="610" s="16" customFormat="1">
      <c r="A610" s="16"/>
      <c r="B610" s="276"/>
      <c r="C610" s="277"/>
      <c r="D610" s="235" t="s">
        <v>147</v>
      </c>
      <c r="E610" s="278" t="s">
        <v>19</v>
      </c>
      <c r="F610" s="279" t="s">
        <v>324</v>
      </c>
      <c r="G610" s="277"/>
      <c r="H610" s="280">
        <v>140.863</v>
      </c>
      <c r="I610" s="281"/>
      <c r="J610" s="277"/>
      <c r="K610" s="277"/>
      <c r="L610" s="282"/>
      <c r="M610" s="283"/>
      <c r="N610" s="284"/>
      <c r="O610" s="284"/>
      <c r="P610" s="284"/>
      <c r="Q610" s="284"/>
      <c r="R610" s="284"/>
      <c r="S610" s="284"/>
      <c r="T610" s="285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86" t="s">
        <v>147</v>
      </c>
      <c r="AU610" s="286" t="s">
        <v>83</v>
      </c>
      <c r="AV610" s="16" t="s">
        <v>138</v>
      </c>
      <c r="AW610" s="16" t="s">
        <v>35</v>
      </c>
      <c r="AX610" s="16" t="s">
        <v>73</v>
      </c>
      <c r="AY610" s="286" t="s">
        <v>137</v>
      </c>
    </row>
    <row r="611" s="13" customFormat="1">
      <c r="A611" s="13"/>
      <c r="B611" s="233"/>
      <c r="C611" s="234"/>
      <c r="D611" s="235" t="s">
        <v>147</v>
      </c>
      <c r="E611" s="236" t="s">
        <v>19</v>
      </c>
      <c r="F611" s="237" t="s">
        <v>1743</v>
      </c>
      <c r="G611" s="234"/>
      <c r="H611" s="236" t="s">
        <v>19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147</v>
      </c>
      <c r="AU611" s="243" t="s">
        <v>83</v>
      </c>
      <c r="AV611" s="13" t="s">
        <v>81</v>
      </c>
      <c r="AW611" s="13" t="s">
        <v>35</v>
      </c>
      <c r="AX611" s="13" t="s">
        <v>73</v>
      </c>
      <c r="AY611" s="243" t="s">
        <v>137</v>
      </c>
    </row>
    <row r="612" s="14" customFormat="1">
      <c r="A612" s="14"/>
      <c r="B612" s="244"/>
      <c r="C612" s="245"/>
      <c r="D612" s="235" t="s">
        <v>147</v>
      </c>
      <c r="E612" s="246" t="s">
        <v>19</v>
      </c>
      <c r="F612" s="247" t="s">
        <v>2013</v>
      </c>
      <c r="G612" s="245"/>
      <c r="H612" s="248">
        <v>66.045000000000002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147</v>
      </c>
      <c r="AU612" s="254" t="s">
        <v>83</v>
      </c>
      <c r="AV612" s="14" t="s">
        <v>83</v>
      </c>
      <c r="AW612" s="14" t="s">
        <v>35</v>
      </c>
      <c r="AX612" s="14" t="s">
        <v>73</v>
      </c>
      <c r="AY612" s="254" t="s">
        <v>137</v>
      </c>
    </row>
    <row r="613" s="14" customFormat="1">
      <c r="A613" s="14"/>
      <c r="B613" s="244"/>
      <c r="C613" s="245"/>
      <c r="D613" s="235" t="s">
        <v>147</v>
      </c>
      <c r="E613" s="246" t="s">
        <v>19</v>
      </c>
      <c r="F613" s="247" t="s">
        <v>2014</v>
      </c>
      <c r="G613" s="245"/>
      <c r="H613" s="248">
        <v>10.720000000000001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147</v>
      </c>
      <c r="AU613" s="254" t="s">
        <v>83</v>
      </c>
      <c r="AV613" s="14" t="s">
        <v>83</v>
      </c>
      <c r="AW613" s="14" t="s">
        <v>35</v>
      </c>
      <c r="AX613" s="14" t="s">
        <v>73</v>
      </c>
      <c r="AY613" s="254" t="s">
        <v>137</v>
      </c>
    </row>
    <row r="614" s="14" customFormat="1">
      <c r="A614" s="14"/>
      <c r="B614" s="244"/>
      <c r="C614" s="245"/>
      <c r="D614" s="235" t="s">
        <v>147</v>
      </c>
      <c r="E614" s="246" t="s">
        <v>19</v>
      </c>
      <c r="F614" s="247" t="s">
        <v>2015</v>
      </c>
      <c r="G614" s="245"/>
      <c r="H614" s="248">
        <v>4.5880000000000001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147</v>
      </c>
      <c r="AU614" s="254" t="s">
        <v>83</v>
      </c>
      <c r="AV614" s="14" t="s">
        <v>83</v>
      </c>
      <c r="AW614" s="14" t="s">
        <v>35</v>
      </c>
      <c r="AX614" s="14" t="s">
        <v>73</v>
      </c>
      <c r="AY614" s="254" t="s">
        <v>137</v>
      </c>
    </row>
    <row r="615" s="14" customFormat="1">
      <c r="A615" s="14"/>
      <c r="B615" s="244"/>
      <c r="C615" s="245"/>
      <c r="D615" s="235" t="s">
        <v>147</v>
      </c>
      <c r="E615" s="246" t="s">
        <v>19</v>
      </c>
      <c r="F615" s="247" t="s">
        <v>2016</v>
      </c>
      <c r="G615" s="245"/>
      <c r="H615" s="248">
        <v>36.32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147</v>
      </c>
      <c r="AU615" s="254" t="s">
        <v>83</v>
      </c>
      <c r="AV615" s="14" t="s">
        <v>83</v>
      </c>
      <c r="AW615" s="14" t="s">
        <v>35</v>
      </c>
      <c r="AX615" s="14" t="s">
        <v>73</v>
      </c>
      <c r="AY615" s="254" t="s">
        <v>137</v>
      </c>
    </row>
    <row r="616" s="14" customFormat="1">
      <c r="A616" s="14"/>
      <c r="B616" s="244"/>
      <c r="C616" s="245"/>
      <c r="D616" s="235" t="s">
        <v>147</v>
      </c>
      <c r="E616" s="246" t="s">
        <v>19</v>
      </c>
      <c r="F616" s="247" t="s">
        <v>1999</v>
      </c>
      <c r="G616" s="245"/>
      <c r="H616" s="248">
        <v>4.0780000000000003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147</v>
      </c>
      <c r="AU616" s="254" t="s">
        <v>83</v>
      </c>
      <c r="AV616" s="14" t="s">
        <v>83</v>
      </c>
      <c r="AW616" s="14" t="s">
        <v>35</v>
      </c>
      <c r="AX616" s="14" t="s">
        <v>73</v>
      </c>
      <c r="AY616" s="254" t="s">
        <v>137</v>
      </c>
    </row>
    <row r="617" s="14" customFormat="1">
      <c r="A617" s="14"/>
      <c r="B617" s="244"/>
      <c r="C617" s="245"/>
      <c r="D617" s="235" t="s">
        <v>147</v>
      </c>
      <c r="E617" s="246" t="s">
        <v>19</v>
      </c>
      <c r="F617" s="247" t="s">
        <v>2000</v>
      </c>
      <c r="G617" s="245"/>
      <c r="H617" s="248">
        <v>4.4550000000000001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147</v>
      </c>
      <c r="AU617" s="254" t="s">
        <v>83</v>
      </c>
      <c r="AV617" s="14" t="s">
        <v>83</v>
      </c>
      <c r="AW617" s="14" t="s">
        <v>35</v>
      </c>
      <c r="AX617" s="14" t="s">
        <v>73</v>
      </c>
      <c r="AY617" s="254" t="s">
        <v>137</v>
      </c>
    </row>
    <row r="618" s="14" customFormat="1">
      <c r="A618" s="14"/>
      <c r="B618" s="244"/>
      <c r="C618" s="245"/>
      <c r="D618" s="235" t="s">
        <v>147</v>
      </c>
      <c r="E618" s="246" t="s">
        <v>19</v>
      </c>
      <c r="F618" s="247" t="s">
        <v>1989</v>
      </c>
      <c r="G618" s="245"/>
      <c r="H618" s="248">
        <v>7.5730000000000004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147</v>
      </c>
      <c r="AU618" s="254" t="s">
        <v>83</v>
      </c>
      <c r="AV618" s="14" t="s">
        <v>83</v>
      </c>
      <c r="AW618" s="14" t="s">
        <v>35</v>
      </c>
      <c r="AX618" s="14" t="s">
        <v>73</v>
      </c>
      <c r="AY618" s="254" t="s">
        <v>137</v>
      </c>
    </row>
    <row r="619" s="16" customFormat="1">
      <c r="A619" s="16"/>
      <c r="B619" s="276"/>
      <c r="C619" s="277"/>
      <c r="D619" s="235" t="s">
        <v>147</v>
      </c>
      <c r="E619" s="278" t="s">
        <v>19</v>
      </c>
      <c r="F619" s="279" t="s">
        <v>324</v>
      </c>
      <c r="G619" s="277"/>
      <c r="H619" s="280">
        <v>133.779</v>
      </c>
      <c r="I619" s="281"/>
      <c r="J619" s="277"/>
      <c r="K619" s="277"/>
      <c r="L619" s="282"/>
      <c r="M619" s="283"/>
      <c r="N619" s="284"/>
      <c r="O619" s="284"/>
      <c r="P619" s="284"/>
      <c r="Q619" s="284"/>
      <c r="R619" s="284"/>
      <c r="S619" s="284"/>
      <c r="T619" s="285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86" t="s">
        <v>147</v>
      </c>
      <c r="AU619" s="286" t="s">
        <v>83</v>
      </c>
      <c r="AV619" s="16" t="s">
        <v>138</v>
      </c>
      <c r="AW619" s="16" t="s">
        <v>35</v>
      </c>
      <c r="AX619" s="16" t="s">
        <v>73</v>
      </c>
      <c r="AY619" s="286" t="s">
        <v>137</v>
      </c>
    </row>
    <row r="620" s="13" customFormat="1">
      <c r="A620" s="13"/>
      <c r="B620" s="233"/>
      <c r="C620" s="234"/>
      <c r="D620" s="235" t="s">
        <v>147</v>
      </c>
      <c r="E620" s="236" t="s">
        <v>19</v>
      </c>
      <c r="F620" s="237" t="s">
        <v>1747</v>
      </c>
      <c r="G620" s="234"/>
      <c r="H620" s="236" t="s">
        <v>19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147</v>
      </c>
      <c r="AU620" s="243" t="s">
        <v>83</v>
      </c>
      <c r="AV620" s="13" t="s">
        <v>81</v>
      </c>
      <c r="AW620" s="13" t="s">
        <v>35</v>
      </c>
      <c r="AX620" s="13" t="s">
        <v>73</v>
      </c>
      <c r="AY620" s="243" t="s">
        <v>137</v>
      </c>
    </row>
    <row r="621" s="14" customFormat="1">
      <c r="A621" s="14"/>
      <c r="B621" s="244"/>
      <c r="C621" s="245"/>
      <c r="D621" s="235" t="s">
        <v>147</v>
      </c>
      <c r="E621" s="246" t="s">
        <v>19</v>
      </c>
      <c r="F621" s="247" t="s">
        <v>2017</v>
      </c>
      <c r="G621" s="245"/>
      <c r="H621" s="248">
        <v>73.796999999999997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147</v>
      </c>
      <c r="AU621" s="254" t="s">
        <v>83</v>
      </c>
      <c r="AV621" s="14" t="s">
        <v>83</v>
      </c>
      <c r="AW621" s="14" t="s">
        <v>35</v>
      </c>
      <c r="AX621" s="14" t="s">
        <v>73</v>
      </c>
      <c r="AY621" s="254" t="s">
        <v>137</v>
      </c>
    </row>
    <row r="622" s="14" customFormat="1">
      <c r="A622" s="14"/>
      <c r="B622" s="244"/>
      <c r="C622" s="245"/>
      <c r="D622" s="235" t="s">
        <v>147</v>
      </c>
      <c r="E622" s="246" t="s">
        <v>19</v>
      </c>
      <c r="F622" s="247" t="s">
        <v>2018</v>
      </c>
      <c r="G622" s="245"/>
      <c r="H622" s="248">
        <v>4.218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147</v>
      </c>
      <c r="AU622" s="254" t="s">
        <v>83</v>
      </c>
      <c r="AV622" s="14" t="s">
        <v>83</v>
      </c>
      <c r="AW622" s="14" t="s">
        <v>35</v>
      </c>
      <c r="AX622" s="14" t="s">
        <v>73</v>
      </c>
      <c r="AY622" s="254" t="s">
        <v>137</v>
      </c>
    </row>
    <row r="623" s="14" customFormat="1">
      <c r="A623" s="14"/>
      <c r="B623" s="244"/>
      <c r="C623" s="245"/>
      <c r="D623" s="235" t="s">
        <v>147</v>
      </c>
      <c r="E623" s="246" t="s">
        <v>19</v>
      </c>
      <c r="F623" s="247" t="s">
        <v>2019</v>
      </c>
      <c r="G623" s="245"/>
      <c r="H623" s="248">
        <v>36.064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147</v>
      </c>
      <c r="AU623" s="254" t="s">
        <v>83</v>
      </c>
      <c r="AV623" s="14" t="s">
        <v>83</v>
      </c>
      <c r="AW623" s="14" t="s">
        <v>35</v>
      </c>
      <c r="AX623" s="14" t="s">
        <v>73</v>
      </c>
      <c r="AY623" s="254" t="s">
        <v>137</v>
      </c>
    </row>
    <row r="624" s="14" customFormat="1">
      <c r="A624" s="14"/>
      <c r="B624" s="244"/>
      <c r="C624" s="245"/>
      <c r="D624" s="235" t="s">
        <v>147</v>
      </c>
      <c r="E624" s="246" t="s">
        <v>19</v>
      </c>
      <c r="F624" s="247" t="s">
        <v>2001</v>
      </c>
      <c r="G624" s="245"/>
      <c r="H624" s="248">
        <v>4.431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147</v>
      </c>
      <c r="AU624" s="254" t="s">
        <v>83</v>
      </c>
      <c r="AV624" s="14" t="s">
        <v>83</v>
      </c>
      <c r="AW624" s="14" t="s">
        <v>35</v>
      </c>
      <c r="AX624" s="14" t="s">
        <v>73</v>
      </c>
      <c r="AY624" s="254" t="s">
        <v>137</v>
      </c>
    </row>
    <row r="625" s="14" customFormat="1">
      <c r="A625" s="14"/>
      <c r="B625" s="244"/>
      <c r="C625" s="245"/>
      <c r="D625" s="235" t="s">
        <v>147</v>
      </c>
      <c r="E625" s="246" t="s">
        <v>19</v>
      </c>
      <c r="F625" s="247" t="s">
        <v>2002</v>
      </c>
      <c r="G625" s="245"/>
      <c r="H625" s="248">
        <v>4.0499999999999998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147</v>
      </c>
      <c r="AU625" s="254" t="s">
        <v>83</v>
      </c>
      <c r="AV625" s="14" t="s">
        <v>83</v>
      </c>
      <c r="AW625" s="14" t="s">
        <v>35</v>
      </c>
      <c r="AX625" s="14" t="s">
        <v>73</v>
      </c>
      <c r="AY625" s="254" t="s">
        <v>137</v>
      </c>
    </row>
    <row r="626" s="14" customFormat="1">
      <c r="A626" s="14"/>
      <c r="B626" s="244"/>
      <c r="C626" s="245"/>
      <c r="D626" s="235" t="s">
        <v>147</v>
      </c>
      <c r="E626" s="246" t="s">
        <v>19</v>
      </c>
      <c r="F626" s="247" t="s">
        <v>1991</v>
      </c>
      <c r="G626" s="245"/>
      <c r="H626" s="248">
        <v>10.121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147</v>
      </c>
      <c r="AU626" s="254" t="s">
        <v>83</v>
      </c>
      <c r="AV626" s="14" t="s">
        <v>83</v>
      </c>
      <c r="AW626" s="14" t="s">
        <v>35</v>
      </c>
      <c r="AX626" s="14" t="s">
        <v>73</v>
      </c>
      <c r="AY626" s="254" t="s">
        <v>137</v>
      </c>
    </row>
    <row r="627" s="16" customFormat="1">
      <c r="A627" s="16"/>
      <c r="B627" s="276"/>
      <c r="C627" s="277"/>
      <c r="D627" s="235" t="s">
        <v>147</v>
      </c>
      <c r="E627" s="278" t="s">
        <v>19</v>
      </c>
      <c r="F627" s="279" t="s">
        <v>324</v>
      </c>
      <c r="G627" s="277"/>
      <c r="H627" s="280">
        <v>132.68100000000001</v>
      </c>
      <c r="I627" s="281"/>
      <c r="J627" s="277"/>
      <c r="K627" s="277"/>
      <c r="L627" s="282"/>
      <c r="M627" s="283"/>
      <c r="N627" s="284"/>
      <c r="O627" s="284"/>
      <c r="P627" s="284"/>
      <c r="Q627" s="284"/>
      <c r="R627" s="284"/>
      <c r="S627" s="284"/>
      <c r="T627" s="285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86" t="s">
        <v>147</v>
      </c>
      <c r="AU627" s="286" t="s">
        <v>83</v>
      </c>
      <c r="AV627" s="16" t="s">
        <v>138</v>
      </c>
      <c r="AW627" s="16" t="s">
        <v>35</v>
      </c>
      <c r="AX627" s="16" t="s">
        <v>73</v>
      </c>
      <c r="AY627" s="286" t="s">
        <v>137</v>
      </c>
    </row>
    <row r="628" s="15" customFormat="1">
      <c r="A628" s="15"/>
      <c r="B628" s="265"/>
      <c r="C628" s="266"/>
      <c r="D628" s="235" t="s">
        <v>147</v>
      </c>
      <c r="E628" s="267" t="s">
        <v>19</v>
      </c>
      <c r="F628" s="268" t="s">
        <v>201</v>
      </c>
      <c r="G628" s="266"/>
      <c r="H628" s="269">
        <v>407.32299999999998</v>
      </c>
      <c r="I628" s="270"/>
      <c r="J628" s="266"/>
      <c r="K628" s="266"/>
      <c r="L628" s="271"/>
      <c r="M628" s="272"/>
      <c r="N628" s="273"/>
      <c r="O628" s="273"/>
      <c r="P628" s="273"/>
      <c r="Q628" s="273"/>
      <c r="R628" s="273"/>
      <c r="S628" s="273"/>
      <c r="T628" s="27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5" t="s">
        <v>147</v>
      </c>
      <c r="AU628" s="275" t="s">
        <v>83</v>
      </c>
      <c r="AV628" s="15" t="s">
        <v>145</v>
      </c>
      <c r="AW628" s="15" t="s">
        <v>35</v>
      </c>
      <c r="AX628" s="15" t="s">
        <v>81</v>
      </c>
      <c r="AY628" s="275" t="s">
        <v>137</v>
      </c>
    </row>
    <row r="629" s="2" customFormat="1" ht="21.75" customHeight="1">
      <c r="A629" s="40"/>
      <c r="B629" s="41"/>
      <c r="C629" s="220" t="s">
        <v>597</v>
      </c>
      <c r="D629" s="220" t="s">
        <v>140</v>
      </c>
      <c r="E629" s="221" t="s">
        <v>823</v>
      </c>
      <c r="F629" s="222" t="s">
        <v>824</v>
      </c>
      <c r="G629" s="223" t="s">
        <v>143</v>
      </c>
      <c r="H629" s="224">
        <v>59.573999999999998</v>
      </c>
      <c r="I629" s="225"/>
      <c r="J629" s="226">
        <f>ROUND(I629*H629,2)</f>
        <v>0</v>
      </c>
      <c r="K629" s="222" t="s">
        <v>144</v>
      </c>
      <c r="L629" s="46"/>
      <c r="M629" s="227" t="s">
        <v>19</v>
      </c>
      <c r="N629" s="228" t="s">
        <v>44</v>
      </c>
      <c r="O629" s="86"/>
      <c r="P629" s="229">
        <f>O629*H629</f>
        <v>0</v>
      </c>
      <c r="Q629" s="229">
        <v>0.019429999999999999</v>
      </c>
      <c r="R629" s="229">
        <f>Q629*H629</f>
        <v>1.1575228199999998</v>
      </c>
      <c r="S629" s="229">
        <v>0</v>
      </c>
      <c r="T629" s="230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31" t="s">
        <v>145</v>
      </c>
      <c r="AT629" s="231" t="s">
        <v>140</v>
      </c>
      <c r="AU629" s="231" t="s">
        <v>83</v>
      </c>
      <c r="AY629" s="19" t="s">
        <v>137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9" t="s">
        <v>81</v>
      </c>
      <c r="BK629" s="232">
        <f>ROUND(I629*H629,2)</f>
        <v>0</v>
      </c>
      <c r="BL629" s="19" t="s">
        <v>145</v>
      </c>
      <c r="BM629" s="231" t="s">
        <v>2023</v>
      </c>
    </row>
    <row r="630" s="13" customFormat="1">
      <c r="A630" s="13"/>
      <c r="B630" s="233"/>
      <c r="C630" s="234"/>
      <c r="D630" s="235" t="s">
        <v>147</v>
      </c>
      <c r="E630" s="236" t="s">
        <v>19</v>
      </c>
      <c r="F630" s="237" t="s">
        <v>1981</v>
      </c>
      <c r="G630" s="234"/>
      <c r="H630" s="236" t="s">
        <v>19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147</v>
      </c>
      <c r="AU630" s="243" t="s">
        <v>83</v>
      </c>
      <c r="AV630" s="13" t="s">
        <v>81</v>
      </c>
      <c r="AW630" s="13" t="s">
        <v>35</v>
      </c>
      <c r="AX630" s="13" t="s">
        <v>73</v>
      </c>
      <c r="AY630" s="243" t="s">
        <v>137</v>
      </c>
    </row>
    <row r="631" s="13" customFormat="1">
      <c r="A631" s="13"/>
      <c r="B631" s="233"/>
      <c r="C631" s="234"/>
      <c r="D631" s="235" t="s">
        <v>147</v>
      </c>
      <c r="E631" s="236" t="s">
        <v>19</v>
      </c>
      <c r="F631" s="237" t="s">
        <v>1982</v>
      </c>
      <c r="G631" s="234"/>
      <c r="H631" s="236" t="s">
        <v>19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147</v>
      </c>
      <c r="AU631" s="243" t="s">
        <v>83</v>
      </c>
      <c r="AV631" s="13" t="s">
        <v>81</v>
      </c>
      <c r="AW631" s="13" t="s">
        <v>35</v>
      </c>
      <c r="AX631" s="13" t="s">
        <v>73</v>
      </c>
      <c r="AY631" s="243" t="s">
        <v>137</v>
      </c>
    </row>
    <row r="632" s="13" customFormat="1">
      <c r="A632" s="13"/>
      <c r="B632" s="233"/>
      <c r="C632" s="234"/>
      <c r="D632" s="235" t="s">
        <v>147</v>
      </c>
      <c r="E632" s="236" t="s">
        <v>19</v>
      </c>
      <c r="F632" s="237" t="s">
        <v>1983</v>
      </c>
      <c r="G632" s="234"/>
      <c r="H632" s="236" t="s">
        <v>19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147</v>
      </c>
      <c r="AU632" s="243" t="s">
        <v>83</v>
      </c>
      <c r="AV632" s="13" t="s">
        <v>81</v>
      </c>
      <c r="AW632" s="13" t="s">
        <v>35</v>
      </c>
      <c r="AX632" s="13" t="s">
        <v>73</v>
      </c>
      <c r="AY632" s="243" t="s">
        <v>137</v>
      </c>
    </row>
    <row r="633" s="14" customFormat="1">
      <c r="A633" s="14"/>
      <c r="B633" s="244"/>
      <c r="C633" s="245"/>
      <c r="D633" s="235" t="s">
        <v>147</v>
      </c>
      <c r="E633" s="246" t="s">
        <v>19</v>
      </c>
      <c r="F633" s="247" t="s">
        <v>1984</v>
      </c>
      <c r="G633" s="245"/>
      <c r="H633" s="248">
        <v>10.965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147</v>
      </c>
      <c r="AU633" s="254" t="s">
        <v>83</v>
      </c>
      <c r="AV633" s="14" t="s">
        <v>83</v>
      </c>
      <c r="AW633" s="14" t="s">
        <v>35</v>
      </c>
      <c r="AX633" s="14" t="s">
        <v>73</v>
      </c>
      <c r="AY633" s="254" t="s">
        <v>137</v>
      </c>
    </row>
    <row r="634" s="14" customFormat="1">
      <c r="A634" s="14"/>
      <c r="B634" s="244"/>
      <c r="C634" s="245"/>
      <c r="D634" s="235" t="s">
        <v>147</v>
      </c>
      <c r="E634" s="246" t="s">
        <v>19</v>
      </c>
      <c r="F634" s="247" t="s">
        <v>1985</v>
      </c>
      <c r="G634" s="245"/>
      <c r="H634" s="248">
        <v>16.125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147</v>
      </c>
      <c r="AU634" s="254" t="s">
        <v>83</v>
      </c>
      <c r="AV634" s="14" t="s">
        <v>83</v>
      </c>
      <c r="AW634" s="14" t="s">
        <v>35</v>
      </c>
      <c r="AX634" s="14" t="s">
        <v>73</v>
      </c>
      <c r="AY634" s="254" t="s">
        <v>137</v>
      </c>
    </row>
    <row r="635" s="14" customFormat="1">
      <c r="A635" s="14"/>
      <c r="B635" s="244"/>
      <c r="C635" s="245"/>
      <c r="D635" s="235" t="s">
        <v>147</v>
      </c>
      <c r="E635" s="246" t="s">
        <v>19</v>
      </c>
      <c r="F635" s="247" t="s">
        <v>1986</v>
      </c>
      <c r="G635" s="245"/>
      <c r="H635" s="248">
        <v>9.3279999999999994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147</v>
      </c>
      <c r="AU635" s="254" t="s">
        <v>83</v>
      </c>
      <c r="AV635" s="14" t="s">
        <v>83</v>
      </c>
      <c r="AW635" s="14" t="s">
        <v>35</v>
      </c>
      <c r="AX635" s="14" t="s">
        <v>73</v>
      </c>
      <c r="AY635" s="254" t="s">
        <v>137</v>
      </c>
    </row>
    <row r="636" s="16" customFormat="1">
      <c r="A636" s="16"/>
      <c r="B636" s="276"/>
      <c r="C636" s="277"/>
      <c r="D636" s="235" t="s">
        <v>147</v>
      </c>
      <c r="E636" s="278" t="s">
        <v>19</v>
      </c>
      <c r="F636" s="279" t="s">
        <v>324</v>
      </c>
      <c r="G636" s="277"/>
      <c r="H636" s="280">
        <v>36.417999999999999</v>
      </c>
      <c r="I636" s="281"/>
      <c r="J636" s="277"/>
      <c r="K636" s="277"/>
      <c r="L636" s="282"/>
      <c r="M636" s="283"/>
      <c r="N636" s="284"/>
      <c r="O636" s="284"/>
      <c r="P636" s="284"/>
      <c r="Q636" s="284"/>
      <c r="R636" s="284"/>
      <c r="S636" s="284"/>
      <c r="T636" s="285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86" t="s">
        <v>147</v>
      </c>
      <c r="AU636" s="286" t="s">
        <v>83</v>
      </c>
      <c r="AV636" s="16" t="s">
        <v>138</v>
      </c>
      <c r="AW636" s="16" t="s">
        <v>35</v>
      </c>
      <c r="AX636" s="16" t="s">
        <v>73</v>
      </c>
      <c r="AY636" s="286" t="s">
        <v>137</v>
      </c>
    </row>
    <row r="637" s="13" customFormat="1">
      <c r="A637" s="13"/>
      <c r="B637" s="233"/>
      <c r="C637" s="234"/>
      <c r="D637" s="235" t="s">
        <v>147</v>
      </c>
      <c r="E637" s="236" t="s">
        <v>19</v>
      </c>
      <c r="F637" s="237" t="s">
        <v>1743</v>
      </c>
      <c r="G637" s="234"/>
      <c r="H637" s="236" t="s">
        <v>19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147</v>
      </c>
      <c r="AU637" s="243" t="s">
        <v>83</v>
      </c>
      <c r="AV637" s="13" t="s">
        <v>81</v>
      </c>
      <c r="AW637" s="13" t="s">
        <v>35</v>
      </c>
      <c r="AX637" s="13" t="s">
        <v>73</v>
      </c>
      <c r="AY637" s="243" t="s">
        <v>137</v>
      </c>
    </row>
    <row r="638" s="14" customFormat="1">
      <c r="A638" s="14"/>
      <c r="B638" s="244"/>
      <c r="C638" s="245"/>
      <c r="D638" s="235" t="s">
        <v>147</v>
      </c>
      <c r="E638" s="246" t="s">
        <v>19</v>
      </c>
      <c r="F638" s="247" t="s">
        <v>1987</v>
      </c>
      <c r="G638" s="245"/>
      <c r="H638" s="248">
        <v>1.2949999999999999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147</v>
      </c>
      <c r="AU638" s="254" t="s">
        <v>83</v>
      </c>
      <c r="AV638" s="14" t="s">
        <v>83</v>
      </c>
      <c r="AW638" s="14" t="s">
        <v>35</v>
      </c>
      <c r="AX638" s="14" t="s">
        <v>73</v>
      </c>
      <c r="AY638" s="254" t="s">
        <v>137</v>
      </c>
    </row>
    <row r="639" s="14" customFormat="1">
      <c r="A639" s="14"/>
      <c r="B639" s="244"/>
      <c r="C639" s="245"/>
      <c r="D639" s="235" t="s">
        <v>147</v>
      </c>
      <c r="E639" s="246" t="s">
        <v>19</v>
      </c>
      <c r="F639" s="247" t="s">
        <v>1988</v>
      </c>
      <c r="G639" s="245"/>
      <c r="H639" s="248">
        <v>2.7200000000000002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4" t="s">
        <v>147</v>
      </c>
      <c r="AU639" s="254" t="s">
        <v>83</v>
      </c>
      <c r="AV639" s="14" t="s">
        <v>83</v>
      </c>
      <c r="AW639" s="14" t="s">
        <v>35</v>
      </c>
      <c r="AX639" s="14" t="s">
        <v>73</v>
      </c>
      <c r="AY639" s="254" t="s">
        <v>137</v>
      </c>
    </row>
    <row r="640" s="14" customFormat="1">
      <c r="A640" s="14"/>
      <c r="B640" s="244"/>
      <c r="C640" s="245"/>
      <c r="D640" s="235" t="s">
        <v>147</v>
      </c>
      <c r="E640" s="246" t="s">
        <v>19</v>
      </c>
      <c r="F640" s="247" t="s">
        <v>1989</v>
      </c>
      <c r="G640" s="245"/>
      <c r="H640" s="248">
        <v>7.5730000000000004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147</v>
      </c>
      <c r="AU640" s="254" t="s">
        <v>83</v>
      </c>
      <c r="AV640" s="14" t="s">
        <v>83</v>
      </c>
      <c r="AW640" s="14" t="s">
        <v>35</v>
      </c>
      <c r="AX640" s="14" t="s">
        <v>73</v>
      </c>
      <c r="AY640" s="254" t="s">
        <v>137</v>
      </c>
    </row>
    <row r="641" s="16" customFormat="1">
      <c r="A641" s="16"/>
      <c r="B641" s="276"/>
      <c r="C641" s="277"/>
      <c r="D641" s="235" t="s">
        <v>147</v>
      </c>
      <c r="E641" s="278" t="s">
        <v>19</v>
      </c>
      <c r="F641" s="279" t="s">
        <v>324</v>
      </c>
      <c r="G641" s="277"/>
      <c r="H641" s="280">
        <v>11.588000000000001</v>
      </c>
      <c r="I641" s="281"/>
      <c r="J641" s="277"/>
      <c r="K641" s="277"/>
      <c r="L641" s="282"/>
      <c r="M641" s="283"/>
      <c r="N641" s="284"/>
      <c r="O641" s="284"/>
      <c r="P641" s="284"/>
      <c r="Q641" s="284"/>
      <c r="R641" s="284"/>
      <c r="S641" s="284"/>
      <c r="T641" s="285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86" t="s">
        <v>147</v>
      </c>
      <c r="AU641" s="286" t="s">
        <v>83</v>
      </c>
      <c r="AV641" s="16" t="s">
        <v>138</v>
      </c>
      <c r="AW641" s="16" t="s">
        <v>35</v>
      </c>
      <c r="AX641" s="16" t="s">
        <v>73</v>
      </c>
      <c r="AY641" s="286" t="s">
        <v>137</v>
      </c>
    </row>
    <row r="642" s="13" customFormat="1">
      <c r="A642" s="13"/>
      <c r="B642" s="233"/>
      <c r="C642" s="234"/>
      <c r="D642" s="235" t="s">
        <v>147</v>
      </c>
      <c r="E642" s="236" t="s">
        <v>19</v>
      </c>
      <c r="F642" s="237" t="s">
        <v>1747</v>
      </c>
      <c r="G642" s="234"/>
      <c r="H642" s="236" t="s">
        <v>19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147</v>
      </c>
      <c r="AU642" s="243" t="s">
        <v>83</v>
      </c>
      <c r="AV642" s="13" t="s">
        <v>81</v>
      </c>
      <c r="AW642" s="13" t="s">
        <v>35</v>
      </c>
      <c r="AX642" s="13" t="s">
        <v>73</v>
      </c>
      <c r="AY642" s="243" t="s">
        <v>137</v>
      </c>
    </row>
    <row r="643" s="14" customFormat="1">
      <c r="A643" s="14"/>
      <c r="B643" s="244"/>
      <c r="C643" s="245"/>
      <c r="D643" s="235" t="s">
        <v>147</v>
      </c>
      <c r="E643" s="246" t="s">
        <v>19</v>
      </c>
      <c r="F643" s="247" t="s">
        <v>1990</v>
      </c>
      <c r="G643" s="245"/>
      <c r="H643" s="248">
        <v>1.4470000000000001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147</v>
      </c>
      <c r="AU643" s="254" t="s">
        <v>83</v>
      </c>
      <c r="AV643" s="14" t="s">
        <v>83</v>
      </c>
      <c r="AW643" s="14" t="s">
        <v>35</v>
      </c>
      <c r="AX643" s="14" t="s">
        <v>73</v>
      </c>
      <c r="AY643" s="254" t="s">
        <v>137</v>
      </c>
    </row>
    <row r="644" s="14" customFormat="1">
      <c r="A644" s="14"/>
      <c r="B644" s="244"/>
      <c r="C644" s="245"/>
      <c r="D644" s="235" t="s">
        <v>147</v>
      </c>
      <c r="E644" s="246" t="s">
        <v>19</v>
      </c>
      <c r="F644" s="247" t="s">
        <v>1991</v>
      </c>
      <c r="G644" s="245"/>
      <c r="H644" s="248">
        <v>10.121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147</v>
      </c>
      <c r="AU644" s="254" t="s">
        <v>83</v>
      </c>
      <c r="AV644" s="14" t="s">
        <v>83</v>
      </c>
      <c r="AW644" s="14" t="s">
        <v>35</v>
      </c>
      <c r="AX644" s="14" t="s">
        <v>73</v>
      </c>
      <c r="AY644" s="254" t="s">
        <v>137</v>
      </c>
    </row>
    <row r="645" s="16" customFormat="1">
      <c r="A645" s="16"/>
      <c r="B645" s="276"/>
      <c r="C645" s="277"/>
      <c r="D645" s="235" t="s">
        <v>147</v>
      </c>
      <c r="E645" s="278" t="s">
        <v>19</v>
      </c>
      <c r="F645" s="279" t="s">
        <v>324</v>
      </c>
      <c r="G645" s="277"/>
      <c r="H645" s="280">
        <v>11.568000000000001</v>
      </c>
      <c r="I645" s="281"/>
      <c r="J645" s="277"/>
      <c r="K645" s="277"/>
      <c r="L645" s="282"/>
      <c r="M645" s="283"/>
      <c r="N645" s="284"/>
      <c r="O645" s="284"/>
      <c r="P645" s="284"/>
      <c r="Q645" s="284"/>
      <c r="R645" s="284"/>
      <c r="S645" s="284"/>
      <c r="T645" s="285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T645" s="286" t="s">
        <v>147</v>
      </c>
      <c r="AU645" s="286" t="s">
        <v>83</v>
      </c>
      <c r="AV645" s="16" t="s">
        <v>138</v>
      </c>
      <c r="AW645" s="16" t="s">
        <v>35</v>
      </c>
      <c r="AX645" s="16" t="s">
        <v>73</v>
      </c>
      <c r="AY645" s="286" t="s">
        <v>137</v>
      </c>
    </row>
    <row r="646" s="15" customFormat="1">
      <c r="A646" s="15"/>
      <c r="B646" s="265"/>
      <c r="C646" s="266"/>
      <c r="D646" s="235" t="s">
        <v>147</v>
      </c>
      <c r="E646" s="267" t="s">
        <v>19</v>
      </c>
      <c r="F646" s="268" t="s">
        <v>201</v>
      </c>
      <c r="G646" s="266"/>
      <c r="H646" s="269">
        <v>59.574000000000005</v>
      </c>
      <c r="I646" s="270"/>
      <c r="J646" s="266"/>
      <c r="K646" s="266"/>
      <c r="L646" s="271"/>
      <c r="M646" s="272"/>
      <c r="N646" s="273"/>
      <c r="O646" s="273"/>
      <c r="P646" s="273"/>
      <c r="Q646" s="273"/>
      <c r="R646" s="273"/>
      <c r="S646" s="273"/>
      <c r="T646" s="27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5" t="s">
        <v>147</v>
      </c>
      <c r="AU646" s="275" t="s">
        <v>83</v>
      </c>
      <c r="AV646" s="15" t="s">
        <v>145</v>
      </c>
      <c r="AW646" s="15" t="s">
        <v>35</v>
      </c>
      <c r="AX646" s="15" t="s">
        <v>81</v>
      </c>
      <c r="AY646" s="275" t="s">
        <v>137</v>
      </c>
    </row>
    <row r="647" s="2" customFormat="1" ht="21.75" customHeight="1">
      <c r="A647" s="40"/>
      <c r="B647" s="41"/>
      <c r="C647" s="220" t="s">
        <v>604</v>
      </c>
      <c r="D647" s="220" t="s">
        <v>140</v>
      </c>
      <c r="E647" s="221" t="s">
        <v>2024</v>
      </c>
      <c r="F647" s="222" t="s">
        <v>2025</v>
      </c>
      <c r="G647" s="223" t="s">
        <v>143</v>
      </c>
      <c r="H647" s="224">
        <v>25.919</v>
      </c>
      <c r="I647" s="225"/>
      <c r="J647" s="226">
        <f>ROUND(I647*H647,2)</f>
        <v>0</v>
      </c>
      <c r="K647" s="222" t="s">
        <v>144</v>
      </c>
      <c r="L647" s="46"/>
      <c r="M647" s="227" t="s">
        <v>19</v>
      </c>
      <c r="N647" s="228" t="s">
        <v>44</v>
      </c>
      <c r="O647" s="86"/>
      <c r="P647" s="229">
        <f>O647*H647</f>
        <v>0</v>
      </c>
      <c r="Q647" s="229">
        <v>0.019949999999999999</v>
      </c>
      <c r="R647" s="229">
        <f>Q647*H647</f>
        <v>0.51708405000000002</v>
      </c>
      <c r="S647" s="229">
        <v>0</v>
      </c>
      <c r="T647" s="230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31" t="s">
        <v>145</v>
      </c>
      <c r="AT647" s="231" t="s">
        <v>140</v>
      </c>
      <c r="AU647" s="231" t="s">
        <v>83</v>
      </c>
      <c r="AY647" s="19" t="s">
        <v>137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19" t="s">
        <v>81</v>
      </c>
      <c r="BK647" s="232">
        <f>ROUND(I647*H647,2)</f>
        <v>0</v>
      </c>
      <c r="BL647" s="19" t="s">
        <v>145</v>
      </c>
      <c r="BM647" s="231" t="s">
        <v>2026</v>
      </c>
    </row>
    <row r="648" s="13" customFormat="1">
      <c r="A648" s="13"/>
      <c r="B648" s="233"/>
      <c r="C648" s="234"/>
      <c r="D648" s="235" t="s">
        <v>147</v>
      </c>
      <c r="E648" s="236" t="s">
        <v>19</v>
      </c>
      <c r="F648" s="237" t="s">
        <v>1981</v>
      </c>
      <c r="G648" s="234"/>
      <c r="H648" s="236" t="s">
        <v>19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147</v>
      </c>
      <c r="AU648" s="243" t="s">
        <v>83</v>
      </c>
      <c r="AV648" s="13" t="s">
        <v>81</v>
      </c>
      <c r="AW648" s="13" t="s">
        <v>35</v>
      </c>
      <c r="AX648" s="13" t="s">
        <v>73</v>
      </c>
      <c r="AY648" s="243" t="s">
        <v>137</v>
      </c>
    </row>
    <row r="649" s="13" customFormat="1">
      <c r="A649" s="13"/>
      <c r="B649" s="233"/>
      <c r="C649" s="234"/>
      <c r="D649" s="235" t="s">
        <v>147</v>
      </c>
      <c r="E649" s="236" t="s">
        <v>19</v>
      </c>
      <c r="F649" s="237" t="s">
        <v>1982</v>
      </c>
      <c r="G649" s="234"/>
      <c r="H649" s="236" t="s">
        <v>19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147</v>
      </c>
      <c r="AU649" s="243" t="s">
        <v>83</v>
      </c>
      <c r="AV649" s="13" t="s">
        <v>81</v>
      </c>
      <c r="AW649" s="13" t="s">
        <v>35</v>
      </c>
      <c r="AX649" s="13" t="s">
        <v>73</v>
      </c>
      <c r="AY649" s="243" t="s">
        <v>137</v>
      </c>
    </row>
    <row r="650" s="13" customFormat="1">
      <c r="A650" s="13"/>
      <c r="B650" s="233"/>
      <c r="C650" s="234"/>
      <c r="D650" s="235" t="s">
        <v>147</v>
      </c>
      <c r="E650" s="236" t="s">
        <v>19</v>
      </c>
      <c r="F650" s="237" t="s">
        <v>1983</v>
      </c>
      <c r="G650" s="234"/>
      <c r="H650" s="236" t="s">
        <v>19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147</v>
      </c>
      <c r="AU650" s="243" t="s">
        <v>83</v>
      </c>
      <c r="AV650" s="13" t="s">
        <v>81</v>
      </c>
      <c r="AW650" s="13" t="s">
        <v>35</v>
      </c>
      <c r="AX650" s="13" t="s">
        <v>73</v>
      </c>
      <c r="AY650" s="243" t="s">
        <v>137</v>
      </c>
    </row>
    <row r="651" s="14" customFormat="1">
      <c r="A651" s="14"/>
      <c r="B651" s="244"/>
      <c r="C651" s="245"/>
      <c r="D651" s="235" t="s">
        <v>147</v>
      </c>
      <c r="E651" s="246" t="s">
        <v>19</v>
      </c>
      <c r="F651" s="247" t="s">
        <v>1995</v>
      </c>
      <c r="G651" s="245"/>
      <c r="H651" s="248">
        <v>2.9100000000000001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147</v>
      </c>
      <c r="AU651" s="254" t="s">
        <v>83</v>
      </c>
      <c r="AV651" s="14" t="s">
        <v>83</v>
      </c>
      <c r="AW651" s="14" t="s">
        <v>35</v>
      </c>
      <c r="AX651" s="14" t="s">
        <v>73</v>
      </c>
      <c r="AY651" s="254" t="s">
        <v>137</v>
      </c>
    </row>
    <row r="652" s="14" customFormat="1">
      <c r="A652" s="14"/>
      <c r="B652" s="244"/>
      <c r="C652" s="245"/>
      <c r="D652" s="235" t="s">
        <v>147</v>
      </c>
      <c r="E652" s="246" t="s">
        <v>19</v>
      </c>
      <c r="F652" s="247" t="s">
        <v>1996</v>
      </c>
      <c r="G652" s="245"/>
      <c r="H652" s="248">
        <v>3.395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147</v>
      </c>
      <c r="AU652" s="254" t="s">
        <v>83</v>
      </c>
      <c r="AV652" s="14" t="s">
        <v>83</v>
      </c>
      <c r="AW652" s="14" t="s">
        <v>35</v>
      </c>
      <c r="AX652" s="14" t="s">
        <v>73</v>
      </c>
      <c r="AY652" s="254" t="s">
        <v>137</v>
      </c>
    </row>
    <row r="653" s="14" customFormat="1">
      <c r="A653" s="14"/>
      <c r="B653" s="244"/>
      <c r="C653" s="245"/>
      <c r="D653" s="235" t="s">
        <v>147</v>
      </c>
      <c r="E653" s="246" t="s">
        <v>19</v>
      </c>
      <c r="F653" s="247" t="s">
        <v>1997</v>
      </c>
      <c r="G653" s="245"/>
      <c r="H653" s="248">
        <v>1.2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147</v>
      </c>
      <c r="AU653" s="254" t="s">
        <v>83</v>
      </c>
      <c r="AV653" s="14" t="s">
        <v>83</v>
      </c>
      <c r="AW653" s="14" t="s">
        <v>35</v>
      </c>
      <c r="AX653" s="14" t="s">
        <v>73</v>
      </c>
      <c r="AY653" s="254" t="s">
        <v>137</v>
      </c>
    </row>
    <row r="654" s="14" customFormat="1">
      <c r="A654" s="14"/>
      <c r="B654" s="244"/>
      <c r="C654" s="245"/>
      <c r="D654" s="235" t="s">
        <v>147</v>
      </c>
      <c r="E654" s="246" t="s">
        <v>19</v>
      </c>
      <c r="F654" s="247" t="s">
        <v>1998</v>
      </c>
      <c r="G654" s="245"/>
      <c r="H654" s="248">
        <v>1.3999999999999999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147</v>
      </c>
      <c r="AU654" s="254" t="s">
        <v>83</v>
      </c>
      <c r="AV654" s="14" t="s">
        <v>83</v>
      </c>
      <c r="AW654" s="14" t="s">
        <v>35</v>
      </c>
      <c r="AX654" s="14" t="s">
        <v>73</v>
      </c>
      <c r="AY654" s="254" t="s">
        <v>137</v>
      </c>
    </row>
    <row r="655" s="16" customFormat="1">
      <c r="A655" s="16"/>
      <c r="B655" s="276"/>
      <c r="C655" s="277"/>
      <c r="D655" s="235" t="s">
        <v>147</v>
      </c>
      <c r="E655" s="278" t="s">
        <v>19</v>
      </c>
      <c r="F655" s="279" t="s">
        <v>324</v>
      </c>
      <c r="G655" s="277"/>
      <c r="H655" s="280">
        <v>8.9049999999999994</v>
      </c>
      <c r="I655" s="281"/>
      <c r="J655" s="277"/>
      <c r="K655" s="277"/>
      <c r="L655" s="282"/>
      <c r="M655" s="283"/>
      <c r="N655" s="284"/>
      <c r="O655" s="284"/>
      <c r="P655" s="284"/>
      <c r="Q655" s="284"/>
      <c r="R655" s="284"/>
      <c r="S655" s="284"/>
      <c r="T655" s="285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T655" s="286" t="s">
        <v>147</v>
      </c>
      <c r="AU655" s="286" t="s">
        <v>83</v>
      </c>
      <c r="AV655" s="16" t="s">
        <v>138</v>
      </c>
      <c r="AW655" s="16" t="s">
        <v>35</v>
      </c>
      <c r="AX655" s="16" t="s">
        <v>73</v>
      </c>
      <c r="AY655" s="286" t="s">
        <v>137</v>
      </c>
    </row>
    <row r="656" s="13" customFormat="1">
      <c r="A656" s="13"/>
      <c r="B656" s="233"/>
      <c r="C656" s="234"/>
      <c r="D656" s="235" t="s">
        <v>147</v>
      </c>
      <c r="E656" s="236" t="s">
        <v>19</v>
      </c>
      <c r="F656" s="237" t="s">
        <v>1743</v>
      </c>
      <c r="G656" s="234"/>
      <c r="H656" s="236" t="s">
        <v>19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147</v>
      </c>
      <c r="AU656" s="243" t="s">
        <v>83</v>
      </c>
      <c r="AV656" s="13" t="s">
        <v>81</v>
      </c>
      <c r="AW656" s="13" t="s">
        <v>35</v>
      </c>
      <c r="AX656" s="13" t="s">
        <v>73</v>
      </c>
      <c r="AY656" s="243" t="s">
        <v>137</v>
      </c>
    </row>
    <row r="657" s="14" customFormat="1">
      <c r="A657" s="14"/>
      <c r="B657" s="244"/>
      <c r="C657" s="245"/>
      <c r="D657" s="235" t="s">
        <v>147</v>
      </c>
      <c r="E657" s="246" t="s">
        <v>19</v>
      </c>
      <c r="F657" s="247" t="s">
        <v>1999</v>
      </c>
      <c r="G657" s="245"/>
      <c r="H657" s="248">
        <v>4.0780000000000003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147</v>
      </c>
      <c r="AU657" s="254" t="s">
        <v>83</v>
      </c>
      <c r="AV657" s="14" t="s">
        <v>83</v>
      </c>
      <c r="AW657" s="14" t="s">
        <v>35</v>
      </c>
      <c r="AX657" s="14" t="s">
        <v>73</v>
      </c>
      <c r="AY657" s="254" t="s">
        <v>137</v>
      </c>
    </row>
    <row r="658" s="14" customFormat="1">
      <c r="A658" s="14"/>
      <c r="B658" s="244"/>
      <c r="C658" s="245"/>
      <c r="D658" s="235" t="s">
        <v>147</v>
      </c>
      <c r="E658" s="246" t="s">
        <v>19</v>
      </c>
      <c r="F658" s="247" t="s">
        <v>2000</v>
      </c>
      <c r="G658" s="245"/>
      <c r="H658" s="248">
        <v>4.4550000000000001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147</v>
      </c>
      <c r="AU658" s="254" t="s">
        <v>83</v>
      </c>
      <c r="AV658" s="14" t="s">
        <v>83</v>
      </c>
      <c r="AW658" s="14" t="s">
        <v>35</v>
      </c>
      <c r="AX658" s="14" t="s">
        <v>73</v>
      </c>
      <c r="AY658" s="254" t="s">
        <v>137</v>
      </c>
    </row>
    <row r="659" s="16" customFormat="1">
      <c r="A659" s="16"/>
      <c r="B659" s="276"/>
      <c r="C659" s="277"/>
      <c r="D659" s="235" t="s">
        <v>147</v>
      </c>
      <c r="E659" s="278" t="s">
        <v>19</v>
      </c>
      <c r="F659" s="279" t="s">
        <v>324</v>
      </c>
      <c r="G659" s="277"/>
      <c r="H659" s="280">
        <v>8.5330000000000013</v>
      </c>
      <c r="I659" s="281"/>
      <c r="J659" s="277"/>
      <c r="K659" s="277"/>
      <c r="L659" s="282"/>
      <c r="M659" s="283"/>
      <c r="N659" s="284"/>
      <c r="O659" s="284"/>
      <c r="P659" s="284"/>
      <c r="Q659" s="284"/>
      <c r="R659" s="284"/>
      <c r="S659" s="284"/>
      <c r="T659" s="285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86" t="s">
        <v>147</v>
      </c>
      <c r="AU659" s="286" t="s">
        <v>83</v>
      </c>
      <c r="AV659" s="16" t="s">
        <v>138</v>
      </c>
      <c r="AW659" s="16" t="s">
        <v>35</v>
      </c>
      <c r="AX659" s="16" t="s">
        <v>73</v>
      </c>
      <c r="AY659" s="286" t="s">
        <v>137</v>
      </c>
    </row>
    <row r="660" s="13" customFormat="1">
      <c r="A660" s="13"/>
      <c r="B660" s="233"/>
      <c r="C660" s="234"/>
      <c r="D660" s="235" t="s">
        <v>147</v>
      </c>
      <c r="E660" s="236" t="s">
        <v>19</v>
      </c>
      <c r="F660" s="237" t="s">
        <v>1747</v>
      </c>
      <c r="G660" s="234"/>
      <c r="H660" s="236" t="s">
        <v>19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147</v>
      </c>
      <c r="AU660" s="243" t="s">
        <v>83</v>
      </c>
      <c r="AV660" s="13" t="s">
        <v>81</v>
      </c>
      <c r="AW660" s="13" t="s">
        <v>35</v>
      </c>
      <c r="AX660" s="13" t="s">
        <v>73</v>
      </c>
      <c r="AY660" s="243" t="s">
        <v>137</v>
      </c>
    </row>
    <row r="661" s="14" customFormat="1">
      <c r="A661" s="14"/>
      <c r="B661" s="244"/>
      <c r="C661" s="245"/>
      <c r="D661" s="235" t="s">
        <v>147</v>
      </c>
      <c r="E661" s="246" t="s">
        <v>19</v>
      </c>
      <c r="F661" s="247" t="s">
        <v>2001</v>
      </c>
      <c r="G661" s="245"/>
      <c r="H661" s="248">
        <v>4.431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147</v>
      </c>
      <c r="AU661" s="254" t="s">
        <v>83</v>
      </c>
      <c r="AV661" s="14" t="s">
        <v>83</v>
      </c>
      <c r="AW661" s="14" t="s">
        <v>35</v>
      </c>
      <c r="AX661" s="14" t="s">
        <v>73</v>
      </c>
      <c r="AY661" s="254" t="s">
        <v>137</v>
      </c>
    </row>
    <row r="662" s="14" customFormat="1">
      <c r="A662" s="14"/>
      <c r="B662" s="244"/>
      <c r="C662" s="245"/>
      <c r="D662" s="235" t="s">
        <v>147</v>
      </c>
      <c r="E662" s="246" t="s">
        <v>19</v>
      </c>
      <c r="F662" s="247" t="s">
        <v>2002</v>
      </c>
      <c r="G662" s="245"/>
      <c r="H662" s="248">
        <v>4.0499999999999998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147</v>
      </c>
      <c r="AU662" s="254" t="s">
        <v>83</v>
      </c>
      <c r="AV662" s="14" t="s">
        <v>83</v>
      </c>
      <c r="AW662" s="14" t="s">
        <v>35</v>
      </c>
      <c r="AX662" s="14" t="s">
        <v>73</v>
      </c>
      <c r="AY662" s="254" t="s">
        <v>137</v>
      </c>
    </row>
    <row r="663" s="16" customFormat="1">
      <c r="A663" s="16"/>
      <c r="B663" s="276"/>
      <c r="C663" s="277"/>
      <c r="D663" s="235" t="s">
        <v>147</v>
      </c>
      <c r="E663" s="278" t="s">
        <v>19</v>
      </c>
      <c r="F663" s="279" t="s">
        <v>324</v>
      </c>
      <c r="G663" s="277"/>
      <c r="H663" s="280">
        <v>8.4809999999999999</v>
      </c>
      <c r="I663" s="281"/>
      <c r="J663" s="277"/>
      <c r="K663" s="277"/>
      <c r="L663" s="282"/>
      <c r="M663" s="283"/>
      <c r="N663" s="284"/>
      <c r="O663" s="284"/>
      <c r="P663" s="284"/>
      <c r="Q663" s="284"/>
      <c r="R663" s="284"/>
      <c r="S663" s="284"/>
      <c r="T663" s="285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T663" s="286" t="s">
        <v>147</v>
      </c>
      <c r="AU663" s="286" t="s">
        <v>83</v>
      </c>
      <c r="AV663" s="16" t="s">
        <v>138</v>
      </c>
      <c r="AW663" s="16" t="s">
        <v>35</v>
      </c>
      <c r="AX663" s="16" t="s">
        <v>73</v>
      </c>
      <c r="AY663" s="286" t="s">
        <v>137</v>
      </c>
    </row>
    <row r="664" s="15" customFormat="1">
      <c r="A664" s="15"/>
      <c r="B664" s="265"/>
      <c r="C664" s="266"/>
      <c r="D664" s="235" t="s">
        <v>147</v>
      </c>
      <c r="E664" s="267" t="s">
        <v>19</v>
      </c>
      <c r="F664" s="268" t="s">
        <v>201</v>
      </c>
      <c r="G664" s="266"/>
      <c r="H664" s="269">
        <v>25.919000000000004</v>
      </c>
      <c r="I664" s="270"/>
      <c r="J664" s="266"/>
      <c r="K664" s="266"/>
      <c r="L664" s="271"/>
      <c r="M664" s="272"/>
      <c r="N664" s="273"/>
      <c r="O664" s="273"/>
      <c r="P664" s="273"/>
      <c r="Q664" s="273"/>
      <c r="R664" s="273"/>
      <c r="S664" s="273"/>
      <c r="T664" s="274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5" t="s">
        <v>147</v>
      </c>
      <c r="AU664" s="275" t="s">
        <v>83</v>
      </c>
      <c r="AV664" s="15" t="s">
        <v>145</v>
      </c>
      <c r="AW664" s="15" t="s">
        <v>35</v>
      </c>
      <c r="AX664" s="15" t="s">
        <v>81</v>
      </c>
      <c r="AY664" s="275" t="s">
        <v>137</v>
      </c>
    </row>
    <row r="665" s="2" customFormat="1" ht="33" customHeight="1">
      <c r="A665" s="40"/>
      <c r="B665" s="41"/>
      <c r="C665" s="220" t="s">
        <v>612</v>
      </c>
      <c r="D665" s="220" t="s">
        <v>140</v>
      </c>
      <c r="E665" s="221" t="s">
        <v>2027</v>
      </c>
      <c r="F665" s="222" t="s">
        <v>2028</v>
      </c>
      <c r="G665" s="223" t="s">
        <v>143</v>
      </c>
      <c r="H665" s="224">
        <v>85.492999999999995</v>
      </c>
      <c r="I665" s="225"/>
      <c r="J665" s="226">
        <f>ROUND(I665*H665,2)</f>
        <v>0</v>
      </c>
      <c r="K665" s="222" t="s">
        <v>144</v>
      </c>
      <c r="L665" s="46"/>
      <c r="M665" s="227" t="s">
        <v>19</v>
      </c>
      <c r="N665" s="228" t="s">
        <v>44</v>
      </c>
      <c r="O665" s="86"/>
      <c r="P665" s="229">
        <f>O665*H665</f>
        <v>0</v>
      </c>
      <c r="Q665" s="229">
        <v>0</v>
      </c>
      <c r="R665" s="229">
        <f>Q665*H665</f>
        <v>0</v>
      </c>
      <c r="S665" s="229">
        <v>0</v>
      </c>
      <c r="T665" s="230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31" t="s">
        <v>145</v>
      </c>
      <c r="AT665" s="231" t="s">
        <v>140</v>
      </c>
      <c r="AU665" s="231" t="s">
        <v>83</v>
      </c>
      <c r="AY665" s="19" t="s">
        <v>137</v>
      </c>
      <c r="BE665" s="232">
        <f>IF(N665="základní",J665,0)</f>
        <v>0</v>
      </c>
      <c r="BF665" s="232">
        <f>IF(N665="snížená",J665,0)</f>
        <v>0</v>
      </c>
      <c r="BG665" s="232">
        <f>IF(N665="zákl. přenesená",J665,0)</f>
        <v>0</v>
      </c>
      <c r="BH665" s="232">
        <f>IF(N665="sníž. přenesená",J665,0)</f>
        <v>0</v>
      </c>
      <c r="BI665" s="232">
        <f>IF(N665="nulová",J665,0)</f>
        <v>0</v>
      </c>
      <c r="BJ665" s="19" t="s">
        <v>81</v>
      </c>
      <c r="BK665" s="232">
        <f>ROUND(I665*H665,2)</f>
        <v>0</v>
      </c>
      <c r="BL665" s="19" t="s">
        <v>145</v>
      </c>
      <c r="BM665" s="231" t="s">
        <v>2029</v>
      </c>
    </row>
    <row r="666" s="13" customFormat="1">
      <c r="A666" s="13"/>
      <c r="B666" s="233"/>
      <c r="C666" s="234"/>
      <c r="D666" s="235" t="s">
        <v>147</v>
      </c>
      <c r="E666" s="236" t="s">
        <v>19</v>
      </c>
      <c r="F666" s="237" t="s">
        <v>1981</v>
      </c>
      <c r="G666" s="234"/>
      <c r="H666" s="236" t="s">
        <v>19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147</v>
      </c>
      <c r="AU666" s="243" t="s">
        <v>83</v>
      </c>
      <c r="AV666" s="13" t="s">
        <v>81</v>
      </c>
      <c r="AW666" s="13" t="s">
        <v>35</v>
      </c>
      <c r="AX666" s="13" t="s">
        <v>73</v>
      </c>
      <c r="AY666" s="243" t="s">
        <v>137</v>
      </c>
    </row>
    <row r="667" s="14" customFormat="1">
      <c r="A667" s="14"/>
      <c r="B667" s="244"/>
      <c r="C667" s="245"/>
      <c r="D667" s="235" t="s">
        <v>147</v>
      </c>
      <c r="E667" s="246" t="s">
        <v>19</v>
      </c>
      <c r="F667" s="247" t="s">
        <v>2006</v>
      </c>
      <c r="G667" s="245"/>
      <c r="H667" s="248">
        <v>85.492999999999995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147</v>
      </c>
      <c r="AU667" s="254" t="s">
        <v>83</v>
      </c>
      <c r="AV667" s="14" t="s">
        <v>83</v>
      </c>
      <c r="AW667" s="14" t="s">
        <v>35</v>
      </c>
      <c r="AX667" s="14" t="s">
        <v>81</v>
      </c>
      <c r="AY667" s="254" t="s">
        <v>137</v>
      </c>
    </row>
    <row r="668" s="2" customFormat="1" ht="21.75" customHeight="1">
      <c r="A668" s="40"/>
      <c r="B668" s="41"/>
      <c r="C668" s="220" t="s">
        <v>617</v>
      </c>
      <c r="D668" s="220" t="s">
        <v>140</v>
      </c>
      <c r="E668" s="221" t="s">
        <v>2030</v>
      </c>
      <c r="F668" s="222" t="s">
        <v>2031</v>
      </c>
      <c r="G668" s="223" t="s">
        <v>143</v>
      </c>
      <c r="H668" s="224">
        <v>59.573999999999998</v>
      </c>
      <c r="I668" s="225"/>
      <c r="J668" s="226">
        <f>ROUND(I668*H668,2)</f>
        <v>0</v>
      </c>
      <c r="K668" s="222" t="s">
        <v>144</v>
      </c>
      <c r="L668" s="46"/>
      <c r="M668" s="227" t="s">
        <v>19</v>
      </c>
      <c r="N668" s="228" t="s">
        <v>44</v>
      </c>
      <c r="O668" s="86"/>
      <c r="P668" s="229">
        <f>O668*H668</f>
        <v>0</v>
      </c>
      <c r="Q668" s="229">
        <v>0.0035599999999999998</v>
      </c>
      <c r="R668" s="229">
        <f>Q668*H668</f>
        <v>0.21208343999999998</v>
      </c>
      <c r="S668" s="229">
        <v>0</v>
      </c>
      <c r="T668" s="230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31" t="s">
        <v>145</v>
      </c>
      <c r="AT668" s="231" t="s">
        <v>140</v>
      </c>
      <c r="AU668" s="231" t="s">
        <v>83</v>
      </c>
      <c r="AY668" s="19" t="s">
        <v>137</v>
      </c>
      <c r="BE668" s="232">
        <f>IF(N668="základní",J668,0)</f>
        <v>0</v>
      </c>
      <c r="BF668" s="232">
        <f>IF(N668="snížená",J668,0)</f>
        <v>0</v>
      </c>
      <c r="BG668" s="232">
        <f>IF(N668="zákl. přenesená",J668,0)</f>
        <v>0</v>
      </c>
      <c r="BH668" s="232">
        <f>IF(N668="sníž. přenesená",J668,0)</f>
        <v>0</v>
      </c>
      <c r="BI668" s="232">
        <f>IF(N668="nulová",J668,0)</f>
        <v>0</v>
      </c>
      <c r="BJ668" s="19" t="s">
        <v>81</v>
      </c>
      <c r="BK668" s="232">
        <f>ROUND(I668*H668,2)</f>
        <v>0</v>
      </c>
      <c r="BL668" s="19" t="s">
        <v>145</v>
      </c>
      <c r="BM668" s="231" t="s">
        <v>2032</v>
      </c>
    </row>
    <row r="669" s="13" customFormat="1">
      <c r="A669" s="13"/>
      <c r="B669" s="233"/>
      <c r="C669" s="234"/>
      <c r="D669" s="235" t="s">
        <v>147</v>
      </c>
      <c r="E669" s="236" t="s">
        <v>19</v>
      </c>
      <c r="F669" s="237" t="s">
        <v>1981</v>
      </c>
      <c r="G669" s="234"/>
      <c r="H669" s="236" t="s">
        <v>19</v>
      </c>
      <c r="I669" s="238"/>
      <c r="J669" s="234"/>
      <c r="K669" s="234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147</v>
      </c>
      <c r="AU669" s="243" t="s">
        <v>83</v>
      </c>
      <c r="AV669" s="13" t="s">
        <v>81</v>
      </c>
      <c r="AW669" s="13" t="s">
        <v>35</v>
      </c>
      <c r="AX669" s="13" t="s">
        <v>73</v>
      </c>
      <c r="AY669" s="243" t="s">
        <v>137</v>
      </c>
    </row>
    <row r="670" s="13" customFormat="1">
      <c r="A670" s="13"/>
      <c r="B670" s="233"/>
      <c r="C670" s="234"/>
      <c r="D670" s="235" t="s">
        <v>147</v>
      </c>
      <c r="E670" s="236" t="s">
        <v>19</v>
      </c>
      <c r="F670" s="237" t="s">
        <v>1982</v>
      </c>
      <c r="G670" s="234"/>
      <c r="H670" s="236" t="s">
        <v>19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147</v>
      </c>
      <c r="AU670" s="243" t="s">
        <v>83</v>
      </c>
      <c r="AV670" s="13" t="s">
        <v>81</v>
      </c>
      <c r="AW670" s="13" t="s">
        <v>35</v>
      </c>
      <c r="AX670" s="13" t="s">
        <v>73</v>
      </c>
      <c r="AY670" s="243" t="s">
        <v>137</v>
      </c>
    </row>
    <row r="671" s="13" customFormat="1">
      <c r="A671" s="13"/>
      <c r="B671" s="233"/>
      <c r="C671" s="234"/>
      <c r="D671" s="235" t="s">
        <v>147</v>
      </c>
      <c r="E671" s="236" t="s">
        <v>19</v>
      </c>
      <c r="F671" s="237" t="s">
        <v>1983</v>
      </c>
      <c r="G671" s="234"/>
      <c r="H671" s="236" t="s">
        <v>19</v>
      </c>
      <c r="I671" s="238"/>
      <c r="J671" s="234"/>
      <c r="K671" s="234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147</v>
      </c>
      <c r="AU671" s="243" t="s">
        <v>83</v>
      </c>
      <c r="AV671" s="13" t="s">
        <v>81</v>
      </c>
      <c r="AW671" s="13" t="s">
        <v>35</v>
      </c>
      <c r="AX671" s="13" t="s">
        <v>73</v>
      </c>
      <c r="AY671" s="243" t="s">
        <v>137</v>
      </c>
    </row>
    <row r="672" s="14" customFormat="1">
      <c r="A672" s="14"/>
      <c r="B672" s="244"/>
      <c r="C672" s="245"/>
      <c r="D672" s="235" t="s">
        <v>147</v>
      </c>
      <c r="E672" s="246" t="s">
        <v>19</v>
      </c>
      <c r="F672" s="247" t="s">
        <v>1984</v>
      </c>
      <c r="G672" s="245"/>
      <c r="H672" s="248">
        <v>10.965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147</v>
      </c>
      <c r="AU672" s="254" t="s">
        <v>83</v>
      </c>
      <c r="AV672" s="14" t="s">
        <v>83</v>
      </c>
      <c r="AW672" s="14" t="s">
        <v>35</v>
      </c>
      <c r="AX672" s="14" t="s">
        <v>73</v>
      </c>
      <c r="AY672" s="254" t="s">
        <v>137</v>
      </c>
    </row>
    <row r="673" s="14" customFormat="1">
      <c r="A673" s="14"/>
      <c r="B673" s="244"/>
      <c r="C673" s="245"/>
      <c r="D673" s="235" t="s">
        <v>147</v>
      </c>
      <c r="E673" s="246" t="s">
        <v>19</v>
      </c>
      <c r="F673" s="247" t="s">
        <v>1985</v>
      </c>
      <c r="G673" s="245"/>
      <c r="H673" s="248">
        <v>16.125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147</v>
      </c>
      <c r="AU673" s="254" t="s">
        <v>83</v>
      </c>
      <c r="AV673" s="14" t="s">
        <v>83</v>
      </c>
      <c r="AW673" s="14" t="s">
        <v>35</v>
      </c>
      <c r="AX673" s="14" t="s">
        <v>73</v>
      </c>
      <c r="AY673" s="254" t="s">
        <v>137</v>
      </c>
    </row>
    <row r="674" s="14" customFormat="1">
      <c r="A674" s="14"/>
      <c r="B674" s="244"/>
      <c r="C674" s="245"/>
      <c r="D674" s="235" t="s">
        <v>147</v>
      </c>
      <c r="E674" s="246" t="s">
        <v>19</v>
      </c>
      <c r="F674" s="247" t="s">
        <v>1986</v>
      </c>
      <c r="G674" s="245"/>
      <c r="H674" s="248">
        <v>9.3279999999999994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147</v>
      </c>
      <c r="AU674" s="254" t="s">
        <v>83</v>
      </c>
      <c r="AV674" s="14" t="s">
        <v>83</v>
      </c>
      <c r="AW674" s="14" t="s">
        <v>35</v>
      </c>
      <c r="AX674" s="14" t="s">
        <v>73</v>
      </c>
      <c r="AY674" s="254" t="s">
        <v>137</v>
      </c>
    </row>
    <row r="675" s="16" customFormat="1">
      <c r="A675" s="16"/>
      <c r="B675" s="276"/>
      <c r="C675" s="277"/>
      <c r="D675" s="235" t="s">
        <v>147</v>
      </c>
      <c r="E675" s="278" t="s">
        <v>19</v>
      </c>
      <c r="F675" s="279" t="s">
        <v>324</v>
      </c>
      <c r="G675" s="277"/>
      <c r="H675" s="280">
        <v>36.417999999999999</v>
      </c>
      <c r="I675" s="281"/>
      <c r="J675" s="277"/>
      <c r="K675" s="277"/>
      <c r="L675" s="282"/>
      <c r="M675" s="283"/>
      <c r="N675" s="284"/>
      <c r="O675" s="284"/>
      <c r="P675" s="284"/>
      <c r="Q675" s="284"/>
      <c r="R675" s="284"/>
      <c r="S675" s="284"/>
      <c r="T675" s="285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T675" s="286" t="s">
        <v>147</v>
      </c>
      <c r="AU675" s="286" t="s">
        <v>83</v>
      </c>
      <c r="AV675" s="16" t="s">
        <v>138</v>
      </c>
      <c r="AW675" s="16" t="s">
        <v>35</v>
      </c>
      <c r="AX675" s="16" t="s">
        <v>73</v>
      </c>
      <c r="AY675" s="286" t="s">
        <v>137</v>
      </c>
    </row>
    <row r="676" s="13" customFormat="1">
      <c r="A676" s="13"/>
      <c r="B676" s="233"/>
      <c r="C676" s="234"/>
      <c r="D676" s="235" t="s">
        <v>147</v>
      </c>
      <c r="E676" s="236" t="s">
        <v>19</v>
      </c>
      <c r="F676" s="237" t="s">
        <v>1743</v>
      </c>
      <c r="G676" s="234"/>
      <c r="H676" s="236" t="s">
        <v>19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147</v>
      </c>
      <c r="AU676" s="243" t="s">
        <v>83</v>
      </c>
      <c r="AV676" s="13" t="s">
        <v>81</v>
      </c>
      <c r="AW676" s="13" t="s">
        <v>35</v>
      </c>
      <c r="AX676" s="13" t="s">
        <v>73</v>
      </c>
      <c r="AY676" s="243" t="s">
        <v>137</v>
      </c>
    </row>
    <row r="677" s="14" customFormat="1">
      <c r="A677" s="14"/>
      <c r="B677" s="244"/>
      <c r="C677" s="245"/>
      <c r="D677" s="235" t="s">
        <v>147</v>
      </c>
      <c r="E677" s="246" t="s">
        <v>19</v>
      </c>
      <c r="F677" s="247" t="s">
        <v>1987</v>
      </c>
      <c r="G677" s="245"/>
      <c r="H677" s="248">
        <v>1.2949999999999999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147</v>
      </c>
      <c r="AU677" s="254" t="s">
        <v>83</v>
      </c>
      <c r="AV677" s="14" t="s">
        <v>83</v>
      </c>
      <c r="AW677" s="14" t="s">
        <v>35</v>
      </c>
      <c r="AX677" s="14" t="s">
        <v>73</v>
      </c>
      <c r="AY677" s="254" t="s">
        <v>137</v>
      </c>
    </row>
    <row r="678" s="14" customFormat="1">
      <c r="A678" s="14"/>
      <c r="B678" s="244"/>
      <c r="C678" s="245"/>
      <c r="D678" s="235" t="s">
        <v>147</v>
      </c>
      <c r="E678" s="246" t="s">
        <v>19</v>
      </c>
      <c r="F678" s="247" t="s">
        <v>1988</v>
      </c>
      <c r="G678" s="245"/>
      <c r="H678" s="248">
        <v>2.7200000000000002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147</v>
      </c>
      <c r="AU678" s="254" t="s">
        <v>83</v>
      </c>
      <c r="AV678" s="14" t="s">
        <v>83</v>
      </c>
      <c r="AW678" s="14" t="s">
        <v>35</v>
      </c>
      <c r="AX678" s="14" t="s">
        <v>73</v>
      </c>
      <c r="AY678" s="254" t="s">
        <v>137</v>
      </c>
    </row>
    <row r="679" s="14" customFormat="1">
      <c r="A679" s="14"/>
      <c r="B679" s="244"/>
      <c r="C679" s="245"/>
      <c r="D679" s="235" t="s">
        <v>147</v>
      </c>
      <c r="E679" s="246" t="s">
        <v>19</v>
      </c>
      <c r="F679" s="247" t="s">
        <v>1989</v>
      </c>
      <c r="G679" s="245"/>
      <c r="H679" s="248">
        <v>7.5730000000000004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147</v>
      </c>
      <c r="AU679" s="254" t="s">
        <v>83</v>
      </c>
      <c r="AV679" s="14" t="s">
        <v>83</v>
      </c>
      <c r="AW679" s="14" t="s">
        <v>35</v>
      </c>
      <c r="AX679" s="14" t="s">
        <v>73</v>
      </c>
      <c r="AY679" s="254" t="s">
        <v>137</v>
      </c>
    </row>
    <row r="680" s="16" customFormat="1">
      <c r="A680" s="16"/>
      <c r="B680" s="276"/>
      <c r="C680" s="277"/>
      <c r="D680" s="235" t="s">
        <v>147</v>
      </c>
      <c r="E680" s="278" t="s">
        <v>19</v>
      </c>
      <c r="F680" s="279" t="s">
        <v>324</v>
      </c>
      <c r="G680" s="277"/>
      <c r="H680" s="280">
        <v>11.588000000000001</v>
      </c>
      <c r="I680" s="281"/>
      <c r="J680" s="277"/>
      <c r="K680" s="277"/>
      <c r="L680" s="282"/>
      <c r="M680" s="283"/>
      <c r="N680" s="284"/>
      <c r="O680" s="284"/>
      <c r="P680" s="284"/>
      <c r="Q680" s="284"/>
      <c r="R680" s="284"/>
      <c r="S680" s="284"/>
      <c r="T680" s="285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86" t="s">
        <v>147</v>
      </c>
      <c r="AU680" s="286" t="s">
        <v>83</v>
      </c>
      <c r="AV680" s="16" t="s">
        <v>138</v>
      </c>
      <c r="AW680" s="16" t="s">
        <v>35</v>
      </c>
      <c r="AX680" s="16" t="s">
        <v>73</v>
      </c>
      <c r="AY680" s="286" t="s">
        <v>137</v>
      </c>
    </row>
    <row r="681" s="13" customFormat="1">
      <c r="A681" s="13"/>
      <c r="B681" s="233"/>
      <c r="C681" s="234"/>
      <c r="D681" s="235" t="s">
        <v>147</v>
      </c>
      <c r="E681" s="236" t="s">
        <v>19</v>
      </c>
      <c r="F681" s="237" t="s">
        <v>1747</v>
      </c>
      <c r="G681" s="234"/>
      <c r="H681" s="236" t="s">
        <v>19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147</v>
      </c>
      <c r="AU681" s="243" t="s">
        <v>83</v>
      </c>
      <c r="AV681" s="13" t="s">
        <v>81</v>
      </c>
      <c r="AW681" s="13" t="s">
        <v>35</v>
      </c>
      <c r="AX681" s="13" t="s">
        <v>73</v>
      </c>
      <c r="AY681" s="243" t="s">
        <v>137</v>
      </c>
    </row>
    <row r="682" s="14" customFormat="1">
      <c r="A682" s="14"/>
      <c r="B682" s="244"/>
      <c r="C682" s="245"/>
      <c r="D682" s="235" t="s">
        <v>147</v>
      </c>
      <c r="E682" s="246" t="s">
        <v>19</v>
      </c>
      <c r="F682" s="247" t="s">
        <v>1990</v>
      </c>
      <c r="G682" s="245"/>
      <c r="H682" s="248">
        <v>1.4470000000000001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147</v>
      </c>
      <c r="AU682" s="254" t="s">
        <v>83</v>
      </c>
      <c r="AV682" s="14" t="s">
        <v>83</v>
      </c>
      <c r="AW682" s="14" t="s">
        <v>35</v>
      </c>
      <c r="AX682" s="14" t="s">
        <v>73</v>
      </c>
      <c r="AY682" s="254" t="s">
        <v>137</v>
      </c>
    </row>
    <row r="683" s="14" customFormat="1">
      <c r="A683" s="14"/>
      <c r="B683" s="244"/>
      <c r="C683" s="245"/>
      <c r="D683" s="235" t="s">
        <v>147</v>
      </c>
      <c r="E683" s="246" t="s">
        <v>19</v>
      </c>
      <c r="F683" s="247" t="s">
        <v>1991</v>
      </c>
      <c r="G683" s="245"/>
      <c r="H683" s="248">
        <v>10.121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147</v>
      </c>
      <c r="AU683" s="254" t="s">
        <v>83</v>
      </c>
      <c r="AV683" s="14" t="s">
        <v>83</v>
      </c>
      <c r="AW683" s="14" t="s">
        <v>35</v>
      </c>
      <c r="AX683" s="14" t="s">
        <v>73</v>
      </c>
      <c r="AY683" s="254" t="s">
        <v>137</v>
      </c>
    </row>
    <row r="684" s="16" customFormat="1">
      <c r="A684" s="16"/>
      <c r="B684" s="276"/>
      <c r="C684" s="277"/>
      <c r="D684" s="235" t="s">
        <v>147</v>
      </c>
      <c r="E684" s="278" t="s">
        <v>19</v>
      </c>
      <c r="F684" s="279" t="s">
        <v>324</v>
      </c>
      <c r="G684" s="277"/>
      <c r="H684" s="280">
        <v>11.568000000000001</v>
      </c>
      <c r="I684" s="281"/>
      <c r="J684" s="277"/>
      <c r="K684" s="277"/>
      <c r="L684" s="282"/>
      <c r="M684" s="283"/>
      <c r="N684" s="284"/>
      <c r="O684" s="284"/>
      <c r="P684" s="284"/>
      <c r="Q684" s="284"/>
      <c r="R684" s="284"/>
      <c r="S684" s="284"/>
      <c r="T684" s="285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T684" s="286" t="s">
        <v>147</v>
      </c>
      <c r="AU684" s="286" t="s">
        <v>83</v>
      </c>
      <c r="AV684" s="16" t="s">
        <v>138</v>
      </c>
      <c r="AW684" s="16" t="s">
        <v>35</v>
      </c>
      <c r="AX684" s="16" t="s">
        <v>73</v>
      </c>
      <c r="AY684" s="286" t="s">
        <v>137</v>
      </c>
    </row>
    <row r="685" s="15" customFormat="1">
      <c r="A685" s="15"/>
      <c r="B685" s="265"/>
      <c r="C685" s="266"/>
      <c r="D685" s="235" t="s">
        <v>147</v>
      </c>
      <c r="E685" s="267" t="s">
        <v>19</v>
      </c>
      <c r="F685" s="268" t="s">
        <v>201</v>
      </c>
      <c r="G685" s="266"/>
      <c r="H685" s="269">
        <v>59.574000000000005</v>
      </c>
      <c r="I685" s="270"/>
      <c r="J685" s="266"/>
      <c r="K685" s="266"/>
      <c r="L685" s="271"/>
      <c r="M685" s="272"/>
      <c r="N685" s="273"/>
      <c r="O685" s="273"/>
      <c r="P685" s="273"/>
      <c r="Q685" s="273"/>
      <c r="R685" s="273"/>
      <c r="S685" s="273"/>
      <c r="T685" s="274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75" t="s">
        <v>147</v>
      </c>
      <c r="AU685" s="275" t="s">
        <v>83</v>
      </c>
      <c r="AV685" s="15" t="s">
        <v>145</v>
      </c>
      <c r="AW685" s="15" t="s">
        <v>35</v>
      </c>
      <c r="AX685" s="15" t="s">
        <v>81</v>
      </c>
      <c r="AY685" s="275" t="s">
        <v>137</v>
      </c>
    </row>
    <row r="686" s="2" customFormat="1" ht="21.75" customHeight="1">
      <c r="A686" s="40"/>
      <c r="B686" s="41"/>
      <c r="C686" s="220" t="s">
        <v>627</v>
      </c>
      <c r="D686" s="220" t="s">
        <v>140</v>
      </c>
      <c r="E686" s="221" t="s">
        <v>2033</v>
      </c>
      <c r="F686" s="222" t="s">
        <v>2034</v>
      </c>
      <c r="G686" s="223" t="s">
        <v>143</v>
      </c>
      <c r="H686" s="224">
        <v>25.919</v>
      </c>
      <c r="I686" s="225"/>
      <c r="J686" s="226">
        <f>ROUND(I686*H686,2)</f>
        <v>0</v>
      </c>
      <c r="K686" s="222" t="s">
        <v>144</v>
      </c>
      <c r="L686" s="46"/>
      <c r="M686" s="227" t="s">
        <v>19</v>
      </c>
      <c r="N686" s="228" t="s">
        <v>44</v>
      </c>
      <c r="O686" s="86"/>
      <c r="P686" s="229">
        <f>O686*H686</f>
        <v>0</v>
      </c>
      <c r="Q686" s="229">
        <v>0.0035599999999999998</v>
      </c>
      <c r="R686" s="229">
        <f>Q686*H686</f>
        <v>0.092271640000000002</v>
      </c>
      <c r="S686" s="229">
        <v>0</v>
      </c>
      <c r="T686" s="230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31" t="s">
        <v>145</v>
      </c>
      <c r="AT686" s="231" t="s">
        <v>140</v>
      </c>
      <c r="AU686" s="231" t="s">
        <v>83</v>
      </c>
      <c r="AY686" s="19" t="s">
        <v>137</v>
      </c>
      <c r="BE686" s="232">
        <f>IF(N686="základní",J686,0)</f>
        <v>0</v>
      </c>
      <c r="BF686" s="232">
        <f>IF(N686="snížená",J686,0)</f>
        <v>0</v>
      </c>
      <c r="BG686" s="232">
        <f>IF(N686="zákl. přenesená",J686,0)</f>
        <v>0</v>
      </c>
      <c r="BH686" s="232">
        <f>IF(N686="sníž. přenesená",J686,0)</f>
        <v>0</v>
      </c>
      <c r="BI686" s="232">
        <f>IF(N686="nulová",J686,0)</f>
        <v>0</v>
      </c>
      <c r="BJ686" s="19" t="s">
        <v>81</v>
      </c>
      <c r="BK686" s="232">
        <f>ROUND(I686*H686,2)</f>
        <v>0</v>
      </c>
      <c r="BL686" s="19" t="s">
        <v>145</v>
      </c>
      <c r="BM686" s="231" t="s">
        <v>2035</v>
      </c>
    </row>
    <row r="687" s="13" customFormat="1">
      <c r="A687" s="13"/>
      <c r="B687" s="233"/>
      <c r="C687" s="234"/>
      <c r="D687" s="235" t="s">
        <v>147</v>
      </c>
      <c r="E687" s="236" t="s">
        <v>19</v>
      </c>
      <c r="F687" s="237" t="s">
        <v>1981</v>
      </c>
      <c r="G687" s="234"/>
      <c r="H687" s="236" t="s">
        <v>19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147</v>
      </c>
      <c r="AU687" s="243" t="s">
        <v>83</v>
      </c>
      <c r="AV687" s="13" t="s">
        <v>81</v>
      </c>
      <c r="AW687" s="13" t="s">
        <v>35</v>
      </c>
      <c r="AX687" s="13" t="s">
        <v>73</v>
      </c>
      <c r="AY687" s="243" t="s">
        <v>137</v>
      </c>
    </row>
    <row r="688" s="13" customFormat="1">
      <c r="A688" s="13"/>
      <c r="B688" s="233"/>
      <c r="C688" s="234"/>
      <c r="D688" s="235" t="s">
        <v>147</v>
      </c>
      <c r="E688" s="236" t="s">
        <v>19</v>
      </c>
      <c r="F688" s="237" t="s">
        <v>1982</v>
      </c>
      <c r="G688" s="234"/>
      <c r="H688" s="236" t="s">
        <v>19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147</v>
      </c>
      <c r="AU688" s="243" t="s">
        <v>83</v>
      </c>
      <c r="AV688" s="13" t="s">
        <v>81</v>
      </c>
      <c r="AW688" s="13" t="s">
        <v>35</v>
      </c>
      <c r="AX688" s="13" t="s">
        <v>73</v>
      </c>
      <c r="AY688" s="243" t="s">
        <v>137</v>
      </c>
    </row>
    <row r="689" s="13" customFormat="1">
      <c r="A689" s="13"/>
      <c r="B689" s="233"/>
      <c r="C689" s="234"/>
      <c r="D689" s="235" t="s">
        <v>147</v>
      </c>
      <c r="E689" s="236" t="s">
        <v>19</v>
      </c>
      <c r="F689" s="237" t="s">
        <v>1983</v>
      </c>
      <c r="G689" s="234"/>
      <c r="H689" s="236" t="s">
        <v>19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147</v>
      </c>
      <c r="AU689" s="243" t="s">
        <v>83</v>
      </c>
      <c r="AV689" s="13" t="s">
        <v>81</v>
      </c>
      <c r="AW689" s="13" t="s">
        <v>35</v>
      </c>
      <c r="AX689" s="13" t="s">
        <v>73</v>
      </c>
      <c r="AY689" s="243" t="s">
        <v>137</v>
      </c>
    </row>
    <row r="690" s="14" customFormat="1">
      <c r="A690" s="14"/>
      <c r="B690" s="244"/>
      <c r="C690" s="245"/>
      <c r="D690" s="235" t="s">
        <v>147</v>
      </c>
      <c r="E690" s="246" t="s">
        <v>19</v>
      </c>
      <c r="F690" s="247" t="s">
        <v>1995</v>
      </c>
      <c r="G690" s="245"/>
      <c r="H690" s="248">
        <v>2.9100000000000001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147</v>
      </c>
      <c r="AU690" s="254" t="s">
        <v>83</v>
      </c>
      <c r="AV690" s="14" t="s">
        <v>83</v>
      </c>
      <c r="AW690" s="14" t="s">
        <v>35</v>
      </c>
      <c r="AX690" s="14" t="s">
        <v>73</v>
      </c>
      <c r="AY690" s="254" t="s">
        <v>137</v>
      </c>
    </row>
    <row r="691" s="14" customFormat="1">
      <c r="A691" s="14"/>
      <c r="B691" s="244"/>
      <c r="C691" s="245"/>
      <c r="D691" s="235" t="s">
        <v>147</v>
      </c>
      <c r="E691" s="246" t="s">
        <v>19</v>
      </c>
      <c r="F691" s="247" t="s">
        <v>1996</v>
      </c>
      <c r="G691" s="245"/>
      <c r="H691" s="248">
        <v>3.395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147</v>
      </c>
      <c r="AU691" s="254" t="s">
        <v>83</v>
      </c>
      <c r="AV691" s="14" t="s">
        <v>83</v>
      </c>
      <c r="AW691" s="14" t="s">
        <v>35</v>
      </c>
      <c r="AX691" s="14" t="s">
        <v>73</v>
      </c>
      <c r="AY691" s="254" t="s">
        <v>137</v>
      </c>
    </row>
    <row r="692" s="14" customFormat="1">
      <c r="A692" s="14"/>
      <c r="B692" s="244"/>
      <c r="C692" s="245"/>
      <c r="D692" s="235" t="s">
        <v>147</v>
      </c>
      <c r="E692" s="246" t="s">
        <v>19</v>
      </c>
      <c r="F692" s="247" t="s">
        <v>1997</v>
      </c>
      <c r="G692" s="245"/>
      <c r="H692" s="248">
        <v>1.2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147</v>
      </c>
      <c r="AU692" s="254" t="s">
        <v>83</v>
      </c>
      <c r="AV692" s="14" t="s">
        <v>83</v>
      </c>
      <c r="AW692" s="14" t="s">
        <v>35</v>
      </c>
      <c r="AX692" s="14" t="s">
        <v>73</v>
      </c>
      <c r="AY692" s="254" t="s">
        <v>137</v>
      </c>
    </row>
    <row r="693" s="14" customFormat="1">
      <c r="A693" s="14"/>
      <c r="B693" s="244"/>
      <c r="C693" s="245"/>
      <c r="D693" s="235" t="s">
        <v>147</v>
      </c>
      <c r="E693" s="246" t="s">
        <v>19</v>
      </c>
      <c r="F693" s="247" t="s">
        <v>1998</v>
      </c>
      <c r="G693" s="245"/>
      <c r="H693" s="248">
        <v>1.3999999999999999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4" t="s">
        <v>147</v>
      </c>
      <c r="AU693" s="254" t="s">
        <v>83</v>
      </c>
      <c r="AV693" s="14" t="s">
        <v>83</v>
      </c>
      <c r="AW693" s="14" t="s">
        <v>35</v>
      </c>
      <c r="AX693" s="14" t="s">
        <v>73</v>
      </c>
      <c r="AY693" s="254" t="s">
        <v>137</v>
      </c>
    </row>
    <row r="694" s="16" customFormat="1">
      <c r="A694" s="16"/>
      <c r="B694" s="276"/>
      <c r="C694" s="277"/>
      <c r="D694" s="235" t="s">
        <v>147</v>
      </c>
      <c r="E694" s="278" t="s">
        <v>19</v>
      </c>
      <c r="F694" s="279" t="s">
        <v>324</v>
      </c>
      <c r="G694" s="277"/>
      <c r="H694" s="280">
        <v>8.9049999999999994</v>
      </c>
      <c r="I694" s="281"/>
      <c r="J694" s="277"/>
      <c r="K694" s="277"/>
      <c r="L694" s="282"/>
      <c r="M694" s="283"/>
      <c r="N694" s="284"/>
      <c r="O694" s="284"/>
      <c r="P694" s="284"/>
      <c r="Q694" s="284"/>
      <c r="R694" s="284"/>
      <c r="S694" s="284"/>
      <c r="T694" s="285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86" t="s">
        <v>147</v>
      </c>
      <c r="AU694" s="286" t="s">
        <v>83</v>
      </c>
      <c r="AV694" s="16" t="s">
        <v>138</v>
      </c>
      <c r="AW694" s="16" t="s">
        <v>35</v>
      </c>
      <c r="AX694" s="16" t="s">
        <v>73</v>
      </c>
      <c r="AY694" s="286" t="s">
        <v>137</v>
      </c>
    </row>
    <row r="695" s="13" customFormat="1">
      <c r="A695" s="13"/>
      <c r="B695" s="233"/>
      <c r="C695" s="234"/>
      <c r="D695" s="235" t="s">
        <v>147</v>
      </c>
      <c r="E695" s="236" t="s">
        <v>19</v>
      </c>
      <c r="F695" s="237" t="s">
        <v>1743</v>
      </c>
      <c r="G695" s="234"/>
      <c r="H695" s="236" t="s">
        <v>19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147</v>
      </c>
      <c r="AU695" s="243" t="s">
        <v>83</v>
      </c>
      <c r="AV695" s="13" t="s">
        <v>81</v>
      </c>
      <c r="AW695" s="13" t="s">
        <v>35</v>
      </c>
      <c r="AX695" s="13" t="s">
        <v>73</v>
      </c>
      <c r="AY695" s="243" t="s">
        <v>137</v>
      </c>
    </row>
    <row r="696" s="14" customFormat="1">
      <c r="A696" s="14"/>
      <c r="B696" s="244"/>
      <c r="C696" s="245"/>
      <c r="D696" s="235" t="s">
        <v>147</v>
      </c>
      <c r="E696" s="246" t="s">
        <v>19</v>
      </c>
      <c r="F696" s="247" t="s">
        <v>1999</v>
      </c>
      <c r="G696" s="245"/>
      <c r="H696" s="248">
        <v>4.0780000000000003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147</v>
      </c>
      <c r="AU696" s="254" t="s">
        <v>83</v>
      </c>
      <c r="AV696" s="14" t="s">
        <v>83</v>
      </c>
      <c r="AW696" s="14" t="s">
        <v>35</v>
      </c>
      <c r="AX696" s="14" t="s">
        <v>73</v>
      </c>
      <c r="AY696" s="254" t="s">
        <v>137</v>
      </c>
    </row>
    <row r="697" s="14" customFormat="1">
      <c r="A697" s="14"/>
      <c r="B697" s="244"/>
      <c r="C697" s="245"/>
      <c r="D697" s="235" t="s">
        <v>147</v>
      </c>
      <c r="E697" s="246" t="s">
        <v>19</v>
      </c>
      <c r="F697" s="247" t="s">
        <v>2000</v>
      </c>
      <c r="G697" s="245"/>
      <c r="H697" s="248">
        <v>4.4550000000000001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147</v>
      </c>
      <c r="AU697" s="254" t="s">
        <v>83</v>
      </c>
      <c r="AV697" s="14" t="s">
        <v>83</v>
      </c>
      <c r="AW697" s="14" t="s">
        <v>35</v>
      </c>
      <c r="AX697" s="14" t="s">
        <v>73</v>
      </c>
      <c r="AY697" s="254" t="s">
        <v>137</v>
      </c>
    </row>
    <row r="698" s="16" customFormat="1">
      <c r="A698" s="16"/>
      <c r="B698" s="276"/>
      <c r="C698" s="277"/>
      <c r="D698" s="235" t="s">
        <v>147</v>
      </c>
      <c r="E698" s="278" t="s">
        <v>19</v>
      </c>
      <c r="F698" s="279" t="s">
        <v>324</v>
      </c>
      <c r="G698" s="277"/>
      <c r="H698" s="280">
        <v>8.5330000000000013</v>
      </c>
      <c r="I698" s="281"/>
      <c r="J698" s="277"/>
      <c r="K698" s="277"/>
      <c r="L698" s="282"/>
      <c r="M698" s="283"/>
      <c r="N698" s="284"/>
      <c r="O698" s="284"/>
      <c r="P698" s="284"/>
      <c r="Q698" s="284"/>
      <c r="R698" s="284"/>
      <c r="S698" s="284"/>
      <c r="T698" s="285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86" t="s">
        <v>147</v>
      </c>
      <c r="AU698" s="286" t="s">
        <v>83</v>
      </c>
      <c r="AV698" s="16" t="s">
        <v>138</v>
      </c>
      <c r="AW698" s="16" t="s">
        <v>35</v>
      </c>
      <c r="AX698" s="16" t="s">
        <v>73</v>
      </c>
      <c r="AY698" s="286" t="s">
        <v>137</v>
      </c>
    </row>
    <row r="699" s="13" customFormat="1">
      <c r="A699" s="13"/>
      <c r="B699" s="233"/>
      <c r="C699" s="234"/>
      <c r="D699" s="235" t="s">
        <v>147</v>
      </c>
      <c r="E699" s="236" t="s">
        <v>19</v>
      </c>
      <c r="F699" s="237" t="s">
        <v>1747</v>
      </c>
      <c r="G699" s="234"/>
      <c r="H699" s="236" t="s">
        <v>19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147</v>
      </c>
      <c r="AU699" s="243" t="s">
        <v>83</v>
      </c>
      <c r="AV699" s="13" t="s">
        <v>81</v>
      </c>
      <c r="AW699" s="13" t="s">
        <v>35</v>
      </c>
      <c r="AX699" s="13" t="s">
        <v>73</v>
      </c>
      <c r="AY699" s="243" t="s">
        <v>137</v>
      </c>
    </row>
    <row r="700" s="14" customFormat="1">
      <c r="A700" s="14"/>
      <c r="B700" s="244"/>
      <c r="C700" s="245"/>
      <c r="D700" s="235" t="s">
        <v>147</v>
      </c>
      <c r="E700" s="246" t="s">
        <v>19</v>
      </c>
      <c r="F700" s="247" t="s">
        <v>2001</v>
      </c>
      <c r="G700" s="245"/>
      <c r="H700" s="248">
        <v>4.431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147</v>
      </c>
      <c r="AU700" s="254" t="s">
        <v>83</v>
      </c>
      <c r="AV700" s="14" t="s">
        <v>83</v>
      </c>
      <c r="AW700" s="14" t="s">
        <v>35</v>
      </c>
      <c r="AX700" s="14" t="s">
        <v>73</v>
      </c>
      <c r="AY700" s="254" t="s">
        <v>137</v>
      </c>
    </row>
    <row r="701" s="14" customFormat="1">
      <c r="A701" s="14"/>
      <c r="B701" s="244"/>
      <c r="C701" s="245"/>
      <c r="D701" s="235" t="s">
        <v>147</v>
      </c>
      <c r="E701" s="246" t="s">
        <v>19</v>
      </c>
      <c r="F701" s="247" t="s">
        <v>2002</v>
      </c>
      <c r="G701" s="245"/>
      <c r="H701" s="248">
        <v>4.0499999999999998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147</v>
      </c>
      <c r="AU701" s="254" t="s">
        <v>83</v>
      </c>
      <c r="AV701" s="14" t="s">
        <v>83</v>
      </c>
      <c r="AW701" s="14" t="s">
        <v>35</v>
      </c>
      <c r="AX701" s="14" t="s">
        <v>73</v>
      </c>
      <c r="AY701" s="254" t="s">
        <v>137</v>
      </c>
    </row>
    <row r="702" s="16" customFormat="1">
      <c r="A702" s="16"/>
      <c r="B702" s="276"/>
      <c r="C702" s="277"/>
      <c r="D702" s="235" t="s">
        <v>147</v>
      </c>
      <c r="E702" s="278" t="s">
        <v>19</v>
      </c>
      <c r="F702" s="279" t="s">
        <v>324</v>
      </c>
      <c r="G702" s="277"/>
      <c r="H702" s="280">
        <v>8.4809999999999999</v>
      </c>
      <c r="I702" s="281"/>
      <c r="J702" s="277"/>
      <c r="K702" s="277"/>
      <c r="L702" s="282"/>
      <c r="M702" s="283"/>
      <c r="N702" s="284"/>
      <c r="O702" s="284"/>
      <c r="P702" s="284"/>
      <c r="Q702" s="284"/>
      <c r="R702" s="284"/>
      <c r="S702" s="284"/>
      <c r="T702" s="285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86" t="s">
        <v>147</v>
      </c>
      <c r="AU702" s="286" t="s">
        <v>83</v>
      </c>
      <c r="AV702" s="16" t="s">
        <v>138</v>
      </c>
      <c r="AW702" s="16" t="s">
        <v>35</v>
      </c>
      <c r="AX702" s="16" t="s">
        <v>73</v>
      </c>
      <c r="AY702" s="286" t="s">
        <v>137</v>
      </c>
    </row>
    <row r="703" s="15" customFormat="1">
      <c r="A703" s="15"/>
      <c r="B703" s="265"/>
      <c r="C703" s="266"/>
      <c r="D703" s="235" t="s">
        <v>147</v>
      </c>
      <c r="E703" s="267" t="s">
        <v>19</v>
      </c>
      <c r="F703" s="268" t="s">
        <v>201</v>
      </c>
      <c r="G703" s="266"/>
      <c r="H703" s="269">
        <v>25.919000000000004</v>
      </c>
      <c r="I703" s="270"/>
      <c r="J703" s="266"/>
      <c r="K703" s="266"/>
      <c r="L703" s="271"/>
      <c r="M703" s="272"/>
      <c r="N703" s="273"/>
      <c r="O703" s="273"/>
      <c r="P703" s="273"/>
      <c r="Q703" s="273"/>
      <c r="R703" s="273"/>
      <c r="S703" s="273"/>
      <c r="T703" s="274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75" t="s">
        <v>147</v>
      </c>
      <c r="AU703" s="275" t="s">
        <v>83</v>
      </c>
      <c r="AV703" s="15" t="s">
        <v>145</v>
      </c>
      <c r="AW703" s="15" t="s">
        <v>35</v>
      </c>
      <c r="AX703" s="15" t="s">
        <v>81</v>
      </c>
      <c r="AY703" s="275" t="s">
        <v>137</v>
      </c>
    </row>
    <row r="704" s="2" customFormat="1" ht="21.75" customHeight="1">
      <c r="A704" s="40"/>
      <c r="B704" s="41"/>
      <c r="C704" s="220" t="s">
        <v>633</v>
      </c>
      <c r="D704" s="220" t="s">
        <v>140</v>
      </c>
      <c r="E704" s="221" t="s">
        <v>2036</v>
      </c>
      <c r="F704" s="222" t="s">
        <v>2037</v>
      </c>
      <c r="G704" s="223" t="s">
        <v>143</v>
      </c>
      <c r="H704" s="224">
        <v>85.492999999999995</v>
      </c>
      <c r="I704" s="225"/>
      <c r="J704" s="226">
        <f>ROUND(I704*H704,2)</f>
        <v>0</v>
      </c>
      <c r="K704" s="222" t="s">
        <v>144</v>
      </c>
      <c r="L704" s="46"/>
      <c r="M704" s="227" t="s">
        <v>19</v>
      </c>
      <c r="N704" s="228" t="s">
        <v>44</v>
      </c>
      <c r="O704" s="86"/>
      <c r="P704" s="229">
        <f>O704*H704</f>
        <v>0</v>
      </c>
      <c r="Q704" s="229">
        <v>0</v>
      </c>
      <c r="R704" s="229">
        <f>Q704*H704</f>
        <v>0</v>
      </c>
      <c r="S704" s="229">
        <v>0</v>
      </c>
      <c r="T704" s="230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31" t="s">
        <v>145</v>
      </c>
      <c r="AT704" s="231" t="s">
        <v>140</v>
      </c>
      <c r="AU704" s="231" t="s">
        <v>83</v>
      </c>
      <c r="AY704" s="19" t="s">
        <v>137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9" t="s">
        <v>81</v>
      </c>
      <c r="BK704" s="232">
        <f>ROUND(I704*H704,2)</f>
        <v>0</v>
      </c>
      <c r="BL704" s="19" t="s">
        <v>145</v>
      </c>
      <c r="BM704" s="231" t="s">
        <v>2038</v>
      </c>
    </row>
    <row r="705" s="13" customFormat="1">
      <c r="A705" s="13"/>
      <c r="B705" s="233"/>
      <c r="C705" s="234"/>
      <c r="D705" s="235" t="s">
        <v>147</v>
      </c>
      <c r="E705" s="236" t="s">
        <v>19</v>
      </c>
      <c r="F705" s="237" t="s">
        <v>1981</v>
      </c>
      <c r="G705" s="234"/>
      <c r="H705" s="236" t="s">
        <v>19</v>
      </c>
      <c r="I705" s="238"/>
      <c r="J705" s="234"/>
      <c r="K705" s="234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147</v>
      </c>
      <c r="AU705" s="243" t="s">
        <v>83</v>
      </c>
      <c r="AV705" s="13" t="s">
        <v>81</v>
      </c>
      <c r="AW705" s="13" t="s">
        <v>35</v>
      </c>
      <c r="AX705" s="13" t="s">
        <v>73</v>
      </c>
      <c r="AY705" s="243" t="s">
        <v>137</v>
      </c>
    </row>
    <row r="706" s="14" customFormat="1">
      <c r="A706" s="14"/>
      <c r="B706" s="244"/>
      <c r="C706" s="245"/>
      <c r="D706" s="235" t="s">
        <v>147</v>
      </c>
      <c r="E706" s="246" t="s">
        <v>19</v>
      </c>
      <c r="F706" s="247" t="s">
        <v>2006</v>
      </c>
      <c r="G706" s="245"/>
      <c r="H706" s="248">
        <v>85.492999999999995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147</v>
      </c>
      <c r="AU706" s="254" t="s">
        <v>83</v>
      </c>
      <c r="AV706" s="14" t="s">
        <v>83</v>
      </c>
      <c r="AW706" s="14" t="s">
        <v>35</v>
      </c>
      <c r="AX706" s="14" t="s">
        <v>81</v>
      </c>
      <c r="AY706" s="254" t="s">
        <v>137</v>
      </c>
    </row>
    <row r="707" s="2" customFormat="1" ht="21.75" customHeight="1">
      <c r="A707" s="40"/>
      <c r="B707" s="41"/>
      <c r="C707" s="220" t="s">
        <v>643</v>
      </c>
      <c r="D707" s="220" t="s">
        <v>140</v>
      </c>
      <c r="E707" s="221" t="s">
        <v>2039</v>
      </c>
      <c r="F707" s="222" t="s">
        <v>2040</v>
      </c>
      <c r="G707" s="223" t="s">
        <v>143</v>
      </c>
      <c r="H707" s="224">
        <v>85.492999999999995</v>
      </c>
      <c r="I707" s="225"/>
      <c r="J707" s="226">
        <f>ROUND(I707*H707,2)</f>
        <v>0</v>
      </c>
      <c r="K707" s="222" t="s">
        <v>144</v>
      </c>
      <c r="L707" s="46"/>
      <c r="M707" s="227" t="s">
        <v>19</v>
      </c>
      <c r="N707" s="228" t="s">
        <v>44</v>
      </c>
      <c r="O707" s="86"/>
      <c r="P707" s="229">
        <f>O707*H707</f>
        <v>0</v>
      </c>
      <c r="Q707" s="229">
        <v>0.00158</v>
      </c>
      <c r="R707" s="229">
        <f>Q707*H707</f>
        <v>0.13507893999999998</v>
      </c>
      <c r="S707" s="229">
        <v>0</v>
      </c>
      <c r="T707" s="230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31" t="s">
        <v>145</v>
      </c>
      <c r="AT707" s="231" t="s">
        <v>140</v>
      </c>
      <c r="AU707" s="231" t="s">
        <v>83</v>
      </c>
      <c r="AY707" s="19" t="s">
        <v>137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9" t="s">
        <v>81</v>
      </c>
      <c r="BK707" s="232">
        <f>ROUND(I707*H707,2)</f>
        <v>0</v>
      </c>
      <c r="BL707" s="19" t="s">
        <v>145</v>
      </c>
      <c r="BM707" s="231" t="s">
        <v>2041</v>
      </c>
    </row>
    <row r="708" s="13" customFormat="1">
      <c r="A708" s="13"/>
      <c r="B708" s="233"/>
      <c r="C708" s="234"/>
      <c r="D708" s="235" t="s">
        <v>147</v>
      </c>
      <c r="E708" s="236" t="s">
        <v>19</v>
      </c>
      <c r="F708" s="237" t="s">
        <v>1981</v>
      </c>
      <c r="G708" s="234"/>
      <c r="H708" s="236" t="s">
        <v>19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147</v>
      </c>
      <c r="AU708" s="243" t="s">
        <v>83</v>
      </c>
      <c r="AV708" s="13" t="s">
        <v>81</v>
      </c>
      <c r="AW708" s="13" t="s">
        <v>35</v>
      </c>
      <c r="AX708" s="13" t="s">
        <v>73</v>
      </c>
      <c r="AY708" s="243" t="s">
        <v>137</v>
      </c>
    </row>
    <row r="709" s="13" customFormat="1">
      <c r="A709" s="13"/>
      <c r="B709" s="233"/>
      <c r="C709" s="234"/>
      <c r="D709" s="235" t="s">
        <v>147</v>
      </c>
      <c r="E709" s="236" t="s">
        <v>19</v>
      </c>
      <c r="F709" s="237" t="s">
        <v>1982</v>
      </c>
      <c r="G709" s="234"/>
      <c r="H709" s="236" t="s">
        <v>19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147</v>
      </c>
      <c r="AU709" s="243" t="s">
        <v>83</v>
      </c>
      <c r="AV709" s="13" t="s">
        <v>81</v>
      </c>
      <c r="AW709" s="13" t="s">
        <v>35</v>
      </c>
      <c r="AX709" s="13" t="s">
        <v>73</v>
      </c>
      <c r="AY709" s="243" t="s">
        <v>137</v>
      </c>
    </row>
    <row r="710" s="13" customFormat="1">
      <c r="A710" s="13"/>
      <c r="B710" s="233"/>
      <c r="C710" s="234"/>
      <c r="D710" s="235" t="s">
        <v>147</v>
      </c>
      <c r="E710" s="236" t="s">
        <v>19</v>
      </c>
      <c r="F710" s="237" t="s">
        <v>1983</v>
      </c>
      <c r="G710" s="234"/>
      <c r="H710" s="236" t="s">
        <v>19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147</v>
      </c>
      <c r="AU710" s="243" t="s">
        <v>83</v>
      </c>
      <c r="AV710" s="13" t="s">
        <v>81</v>
      </c>
      <c r="AW710" s="13" t="s">
        <v>35</v>
      </c>
      <c r="AX710" s="13" t="s">
        <v>73</v>
      </c>
      <c r="AY710" s="243" t="s">
        <v>137</v>
      </c>
    </row>
    <row r="711" s="14" customFormat="1">
      <c r="A711" s="14"/>
      <c r="B711" s="244"/>
      <c r="C711" s="245"/>
      <c r="D711" s="235" t="s">
        <v>147</v>
      </c>
      <c r="E711" s="246" t="s">
        <v>19</v>
      </c>
      <c r="F711" s="247" t="s">
        <v>1984</v>
      </c>
      <c r="G711" s="245"/>
      <c r="H711" s="248">
        <v>10.965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147</v>
      </c>
      <c r="AU711" s="254" t="s">
        <v>83</v>
      </c>
      <c r="AV711" s="14" t="s">
        <v>83</v>
      </c>
      <c r="AW711" s="14" t="s">
        <v>35</v>
      </c>
      <c r="AX711" s="14" t="s">
        <v>73</v>
      </c>
      <c r="AY711" s="254" t="s">
        <v>137</v>
      </c>
    </row>
    <row r="712" s="14" customFormat="1">
      <c r="A712" s="14"/>
      <c r="B712" s="244"/>
      <c r="C712" s="245"/>
      <c r="D712" s="235" t="s">
        <v>147</v>
      </c>
      <c r="E712" s="246" t="s">
        <v>19</v>
      </c>
      <c r="F712" s="247" t="s">
        <v>1985</v>
      </c>
      <c r="G712" s="245"/>
      <c r="H712" s="248">
        <v>16.125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147</v>
      </c>
      <c r="AU712" s="254" t="s">
        <v>83</v>
      </c>
      <c r="AV712" s="14" t="s">
        <v>83</v>
      </c>
      <c r="AW712" s="14" t="s">
        <v>35</v>
      </c>
      <c r="AX712" s="14" t="s">
        <v>73</v>
      </c>
      <c r="AY712" s="254" t="s">
        <v>137</v>
      </c>
    </row>
    <row r="713" s="14" customFormat="1">
      <c r="A713" s="14"/>
      <c r="B713" s="244"/>
      <c r="C713" s="245"/>
      <c r="D713" s="235" t="s">
        <v>147</v>
      </c>
      <c r="E713" s="246" t="s">
        <v>19</v>
      </c>
      <c r="F713" s="247" t="s">
        <v>1986</v>
      </c>
      <c r="G713" s="245"/>
      <c r="H713" s="248">
        <v>9.3279999999999994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147</v>
      </c>
      <c r="AU713" s="254" t="s">
        <v>83</v>
      </c>
      <c r="AV713" s="14" t="s">
        <v>83</v>
      </c>
      <c r="AW713" s="14" t="s">
        <v>35</v>
      </c>
      <c r="AX713" s="14" t="s">
        <v>73</v>
      </c>
      <c r="AY713" s="254" t="s">
        <v>137</v>
      </c>
    </row>
    <row r="714" s="14" customFormat="1">
      <c r="A714" s="14"/>
      <c r="B714" s="244"/>
      <c r="C714" s="245"/>
      <c r="D714" s="235" t="s">
        <v>147</v>
      </c>
      <c r="E714" s="246" t="s">
        <v>19</v>
      </c>
      <c r="F714" s="247" t="s">
        <v>1995</v>
      </c>
      <c r="G714" s="245"/>
      <c r="H714" s="248">
        <v>2.9100000000000001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4" t="s">
        <v>147</v>
      </c>
      <c r="AU714" s="254" t="s">
        <v>83</v>
      </c>
      <c r="AV714" s="14" t="s">
        <v>83</v>
      </c>
      <c r="AW714" s="14" t="s">
        <v>35</v>
      </c>
      <c r="AX714" s="14" t="s">
        <v>73</v>
      </c>
      <c r="AY714" s="254" t="s">
        <v>137</v>
      </c>
    </row>
    <row r="715" s="14" customFormat="1">
      <c r="A715" s="14"/>
      <c r="B715" s="244"/>
      <c r="C715" s="245"/>
      <c r="D715" s="235" t="s">
        <v>147</v>
      </c>
      <c r="E715" s="246" t="s">
        <v>19</v>
      </c>
      <c r="F715" s="247" t="s">
        <v>1996</v>
      </c>
      <c r="G715" s="245"/>
      <c r="H715" s="248">
        <v>3.395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147</v>
      </c>
      <c r="AU715" s="254" t="s">
        <v>83</v>
      </c>
      <c r="AV715" s="14" t="s">
        <v>83</v>
      </c>
      <c r="AW715" s="14" t="s">
        <v>35</v>
      </c>
      <c r="AX715" s="14" t="s">
        <v>73</v>
      </c>
      <c r="AY715" s="254" t="s">
        <v>137</v>
      </c>
    </row>
    <row r="716" s="14" customFormat="1">
      <c r="A716" s="14"/>
      <c r="B716" s="244"/>
      <c r="C716" s="245"/>
      <c r="D716" s="235" t="s">
        <v>147</v>
      </c>
      <c r="E716" s="246" t="s">
        <v>19</v>
      </c>
      <c r="F716" s="247" t="s">
        <v>1997</v>
      </c>
      <c r="G716" s="245"/>
      <c r="H716" s="248">
        <v>1.2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147</v>
      </c>
      <c r="AU716" s="254" t="s">
        <v>83</v>
      </c>
      <c r="AV716" s="14" t="s">
        <v>83</v>
      </c>
      <c r="AW716" s="14" t="s">
        <v>35</v>
      </c>
      <c r="AX716" s="14" t="s">
        <v>73</v>
      </c>
      <c r="AY716" s="254" t="s">
        <v>137</v>
      </c>
    </row>
    <row r="717" s="14" customFormat="1">
      <c r="A717" s="14"/>
      <c r="B717" s="244"/>
      <c r="C717" s="245"/>
      <c r="D717" s="235" t="s">
        <v>147</v>
      </c>
      <c r="E717" s="246" t="s">
        <v>19</v>
      </c>
      <c r="F717" s="247" t="s">
        <v>1998</v>
      </c>
      <c r="G717" s="245"/>
      <c r="H717" s="248">
        <v>1.3999999999999999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147</v>
      </c>
      <c r="AU717" s="254" t="s">
        <v>83</v>
      </c>
      <c r="AV717" s="14" t="s">
        <v>83</v>
      </c>
      <c r="AW717" s="14" t="s">
        <v>35</v>
      </c>
      <c r="AX717" s="14" t="s">
        <v>73</v>
      </c>
      <c r="AY717" s="254" t="s">
        <v>137</v>
      </c>
    </row>
    <row r="718" s="16" customFormat="1">
      <c r="A718" s="16"/>
      <c r="B718" s="276"/>
      <c r="C718" s="277"/>
      <c r="D718" s="235" t="s">
        <v>147</v>
      </c>
      <c r="E718" s="278" t="s">
        <v>19</v>
      </c>
      <c r="F718" s="279" t="s">
        <v>324</v>
      </c>
      <c r="G718" s="277"/>
      <c r="H718" s="280">
        <v>45.323000000000008</v>
      </c>
      <c r="I718" s="281"/>
      <c r="J718" s="277"/>
      <c r="K718" s="277"/>
      <c r="L718" s="282"/>
      <c r="M718" s="283"/>
      <c r="N718" s="284"/>
      <c r="O718" s="284"/>
      <c r="P718" s="284"/>
      <c r="Q718" s="284"/>
      <c r="R718" s="284"/>
      <c r="S718" s="284"/>
      <c r="T718" s="285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86" t="s">
        <v>147</v>
      </c>
      <c r="AU718" s="286" t="s">
        <v>83</v>
      </c>
      <c r="AV718" s="16" t="s">
        <v>138</v>
      </c>
      <c r="AW718" s="16" t="s">
        <v>35</v>
      </c>
      <c r="AX718" s="16" t="s">
        <v>73</v>
      </c>
      <c r="AY718" s="286" t="s">
        <v>137</v>
      </c>
    </row>
    <row r="719" s="13" customFormat="1">
      <c r="A719" s="13"/>
      <c r="B719" s="233"/>
      <c r="C719" s="234"/>
      <c r="D719" s="235" t="s">
        <v>147</v>
      </c>
      <c r="E719" s="236" t="s">
        <v>19</v>
      </c>
      <c r="F719" s="237" t="s">
        <v>1743</v>
      </c>
      <c r="G719" s="234"/>
      <c r="H719" s="236" t="s">
        <v>19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147</v>
      </c>
      <c r="AU719" s="243" t="s">
        <v>83</v>
      </c>
      <c r="AV719" s="13" t="s">
        <v>81</v>
      </c>
      <c r="AW719" s="13" t="s">
        <v>35</v>
      </c>
      <c r="AX719" s="13" t="s">
        <v>73</v>
      </c>
      <c r="AY719" s="243" t="s">
        <v>137</v>
      </c>
    </row>
    <row r="720" s="14" customFormat="1">
      <c r="A720" s="14"/>
      <c r="B720" s="244"/>
      <c r="C720" s="245"/>
      <c r="D720" s="235" t="s">
        <v>147</v>
      </c>
      <c r="E720" s="246" t="s">
        <v>19</v>
      </c>
      <c r="F720" s="247" t="s">
        <v>1987</v>
      </c>
      <c r="G720" s="245"/>
      <c r="H720" s="248">
        <v>1.2949999999999999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147</v>
      </c>
      <c r="AU720" s="254" t="s">
        <v>83</v>
      </c>
      <c r="AV720" s="14" t="s">
        <v>83</v>
      </c>
      <c r="AW720" s="14" t="s">
        <v>35</v>
      </c>
      <c r="AX720" s="14" t="s">
        <v>73</v>
      </c>
      <c r="AY720" s="254" t="s">
        <v>137</v>
      </c>
    </row>
    <row r="721" s="14" customFormat="1">
      <c r="A721" s="14"/>
      <c r="B721" s="244"/>
      <c r="C721" s="245"/>
      <c r="D721" s="235" t="s">
        <v>147</v>
      </c>
      <c r="E721" s="246" t="s">
        <v>19</v>
      </c>
      <c r="F721" s="247" t="s">
        <v>1988</v>
      </c>
      <c r="G721" s="245"/>
      <c r="H721" s="248">
        <v>2.7200000000000002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147</v>
      </c>
      <c r="AU721" s="254" t="s">
        <v>83</v>
      </c>
      <c r="AV721" s="14" t="s">
        <v>83</v>
      </c>
      <c r="AW721" s="14" t="s">
        <v>35</v>
      </c>
      <c r="AX721" s="14" t="s">
        <v>73</v>
      </c>
      <c r="AY721" s="254" t="s">
        <v>137</v>
      </c>
    </row>
    <row r="722" s="14" customFormat="1">
      <c r="A722" s="14"/>
      <c r="B722" s="244"/>
      <c r="C722" s="245"/>
      <c r="D722" s="235" t="s">
        <v>147</v>
      </c>
      <c r="E722" s="246" t="s">
        <v>19</v>
      </c>
      <c r="F722" s="247" t="s">
        <v>1989</v>
      </c>
      <c r="G722" s="245"/>
      <c r="H722" s="248">
        <v>7.5730000000000004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147</v>
      </c>
      <c r="AU722" s="254" t="s">
        <v>83</v>
      </c>
      <c r="AV722" s="14" t="s">
        <v>83</v>
      </c>
      <c r="AW722" s="14" t="s">
        <v>35</v>
      </c>
      <c r="AX722" s="14" t="s">
        <v>73</v>
      </c>
      <c r="AY722" s="254" t="s">
        <v>137</v>
      </c>
    </row>
    <row r="723" s="14" customFormat="1">
      <c r="A723" s="14"/>
      <c r="B723" s="244"/>
      <c r="C723" s="245"/>
      <c r="D723" s="235" t="s">
        <v>147</v>
      </c>
      <c r="E723" s="246" t="s">
        <v>19</v>
      </c>
      <c r="F723" s="247" t="s">
        <v>1999</v>
      </c>
      <c r="G723" s="245"/>
      <c r="H723" s="248">
        <v>4.0780000000000003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147</v>
      </c>
      <c r="AU723" s="254" t="s">
        <v>83</v>
      </c>
      <c r="AV723" s="14" t="s">
        <v>83</v>
      </c>
      <c r="AW723" s="14" t="s">
        <v>35</v>
      </c>
      <c r="AX723" s="14" t="s">
        <v>73</v>
      </c>
      <c r="AY723" s="254" t="s">
        <v>137</v>
      </c>
    </row>
    <row r="724" s="14" customFormat="1">
      <c r="A724" s="14"/>
      <c r="B724" s="244"/>
      <c r="C724" s="245"/>
      <c r="D724" s="235" t="s">
        <v>147</v>
      </c>
      <c r="E724" s="246" t="s">
        <v>19</v>
      </c>
      <c r="F724" s="247" t="s">
        <v>2000</v>
      </c>
      <c r="G724" s="245"/>
      <c r="H724" s="248">
        <v>4.4550000000000001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147</v>
      </c>
      <c r="AU724" s="254" t="s">
        <v>83</v>
      </c>
      <c r="AV724" s="14" t="s">
        <v>83</v>
      </c>
      <c r="AW724" s="14" t="s">
        <v>35</v>
      </c>
      <c r="AX724" s="14" t="s">
        <v>73</v>
      </c>
      <c r="AY724" s="254" t="s">
        <v>137</v>
      </c>
    </row>
    <row r="725" s="16" customFormat="1">
      <c r="A725" s="16"/>
      <c r="B725" s="276"/>
      <c r="C725" s="277"/>
      <c r="D725" s="235" t="s">
        <v>147</v>
      </c>
      <c r="E725" s="278" t="s">
        <v>19</v>
      </c>
      <c r="F725" s="279" t="s">
        <v>324</v>
      </c>
      <c r="G725" s="277"/>
      <c r="H725" s="280">
        <v>20.121000000000002</v>
      </c>
      <c r="I725" s="281"/>
      <c r="J725" s="277"/>
      <c r="K725" s="277"/>
      <c r="L725" s="282"/>
      <c r="M725" s="283"/>
      <c r="N725" s="284"/>
      <c r="O725" s="284"/>
      <c r="P725" s="284"/>
      <c r="Q725" s="284"/>
      <c r="R725" s="284"/>
      <c r="S725" s="284"/>
      <c r="T725" s="285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T725" s="286" t="s">
        <v>147</v>
      </c>
      <c r="AU725" s="286" t="s">
        <v>83</v>
      </c>
      <c r="AV725" s="16" t="s">
        <v>138</v>
      </c>
      <c r="AW725" s="16" t="s">
        <v>35</v>
      </c>
      <c r="AX725" s="16" t="s">
        <v>73</v>
      </c>
      <c r="AY725" s="286" t="s">
        <v>137</v>
      </c>
    </row>
    <row r="726" s="13" customFormat="1">
      <c r="A726" s="13"/>
      <c r="B726" s="233"/>
      <c r="C726" s="234"/>
      <c r="D726" s="235" t="s">
        <v>147</v>
      </c>
      <c r="E726" s="236" t="s">
        <v>19</v>
      </c>
      <c r="F726" s="237" t="s">
        <v>1747</v>
      </c>
      <c r="G726" s="234"/>
      <c r="H726" s="236" t="s">
        <v>19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147</v>
      </c>
      <c r="AU726" s="243" t="s">
        <v>83</v>
      </c>
      <c r="AV726" s="13" t="s">
        <v>81</v>
      </c>
      <c r="AW726" s="13" t="s">
        <v>35</v>
      </c>
      <c r="AX726" s="13" t="s">
        <v>73</v>
      </c>
      <c r="AY726" s="243" t="s">
        <v>137</v>
      </c>
    </row>
    <row r="727" s="14" customFormat="1">
      <c r="A727" s="14"/>
      <c r="B727" s="244"/>
      <c r="C727" s="245"/>
      <c r="D727" s="235" t="s">
        <v>147</v>
      </c>
      <c r="E727" s="246" t="s">
        <v>19</v>
      </c>
      <c r="F727" s="247" t="s">
        <v>1990</v>
      </c>
      <c r="G727" s="245"/>
      <c r="H727" s="248">
        <v>1.4470000000000001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147</v>
      </c>
      <c r="AU727" s="254" t="s">
        <v>83</v>
      </c>
      <c r="AV727" s="14" t="s">
        <v>83</v>
      </c>
      <c r="AW727" s="14" t="s">
        <v>35</v>
      </c>
      <c r="AX727" s="14" t="s">
        <v>73</v>
      </c>
      <c r="AY727" s="254" t="s">
        <v>137</v>
      </c>
    </row>
    <row r="728" s="14" customFormat="1">
      <c r="A728" s="14"/>
      <c r="B728" s="244"/>
      <c r="C728" s="245"/>
      <c r="D728" s="235" t="s">
        <v>147</v>
      </c>
      <c r="E728" s="246" t="s">
        <v>19</v>
      </c>
      <c r="F728" s="247" t="s">
        <v>1991</v>
      </c>
      <c r="G728" s="245"/>
      <c r="H728" s="248">
        <v>10.121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147</v>
      </c>
      <c r="AU728" s="254" t="s">
        <v>83</v>
      </c>
      <c r="AV728" s="14" t="s">
        <v>83</v>
      </c>
      <c r="AW728" s="14" t="s">
        <v>35</v>
      </c>
      <c r="AX728" s="14" t="s">
        <v>73</v>
      </c>
      <c r="AY728" s="254" t="s">
        <v>137</v>
      </c>
    </row>
    <row r="729" s="14" customFormat="1">
      <c r="A729" s="14"/>
      <c r="B729" s="244"/>
      <c r="C729" s="245"/>
      <c r="D729" s="235" t="s">
        <v>147</v>
      </c>
      <c r="E729" s="246" t="s">
        <v>19</v>
      </c>
      <c r="F729" s="247" t="s">
        <v>2001</v>
      </c>
      <c r="G729" s="245"/>
      <c r="H729" s="248">
        <v>4.431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147</v>
      </c>
      <c r="AU729" s="254" t="s">
        <v>83</v>
      </c>
      <c r="AV729" s="14" t="s">
        <v>83</v>
      </c>
      <c r="AW729" s="14" t="s">
        <v>35</v>
      </c>
      <c r="AX729" s="14" t="s">
        <v>73</v>
      </c>
      <c r="AY729" s="254" t="s">
        <v>137</v>
      </c>
    </row>
    <row r="730" s="14" customFormat="1">
      <c r="A730" s="14"/>
      <c r="B730" s="244"/>
      <c r="C730" s="245"/>
      <c r="D730" s="235" t="s">
        <v>147</v>
      </c>
      <c r="E730" s="246" t="s">
        <v>19</v>
      </c>
      <c r="F730" s="247" t="s">
        <v>2002</v>
      </c>
      <c r="G730" s="245"/>
      <c r="H730" s="248">
        <v>4.0499999999999998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147</v>
      </c>
      <c r="AU730" s="254" t="s">
        <v>83</v>
      </c>
      <c r="AV730" s="14" t="s">
        <v>83</v>
      </c>
      <c r="AW730" s="14" t="s">
        <v>35</v>
      </c>
      <c r="AX730" s="14" t="s">
        <v>73</v>
      </c>
      <c r="AY730" s="254" t="s">
        <v>137</v>
      </c>
    </row>
    <row r="731" s="16" customFormat="1">
      <c r="A731" s="16"/>
      <c r="B731" s="276"/>
      <c r="C731" s="277"/>
      <c r="D731" s="235" t="s">
        <v>147</v>
      </c>
      <c r="E731" s="278" t="s">
        <v>19</v>
      </c>
      <c r="F731" s="279" t="s">
        <v>324</v>
      </c>
      <c r="G731" s="277"/>
      <c r="H731" s="280">
        <v>20.049000000000003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86" t="s">
        <v>147</v>
      </c>
      <c r="AU731" s="286" t="s">
        <v>83</v>
      </c>
      <c r="AV731" s="16" t="s">
        <v>138</v>
      </c>
      <c r="AW731" s="16" t="s">
        <v>35</v>
      </c>
      <c r="AX731" s="16" t="s">
        <v>73</v>
      </c>
      <c r="AY731" s="286" t="s">
        <v>137</v>
      </c>
    </row>
    <row r="732" s="15" customFormat="1">
      <c r="A732" s="15"/>
      <c r="B732" s="265"/>
      <c r="C732" s="266"/>
      <c r="D732" s="235" t="s">
        <v>147</v>
      </c>
      <c r="E732" s="267" t="s">
        <v>19</v>
      </c>
      <c r="F732" s="268" t="s">
        <v>201</v>
      </c>
      <c r="G732" s="266"/>
      <c r="H732" s="269">
        <v>85.493000000000009</v>
      </c>
      <c r="I732" s="270"/>
      <c r="J732" s="266"/>
      <c r="K732" s="266"/>
      <c r="L732" s="271"/>
      <c r="M732" s="272"/>
      <c r="N732" s="273"/>
      <c r="O732" s="273"/>
      <c r="P732" s="273"/>
      <c r="Q732" s="273"/>
      <c r="R732" s="273"/>
      <c r="S732" s="273"/>
      <c r="T732" s="274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5" t="s">
        <v>147</v>
      </c>
      <c r="AU732" s="275" t="s">
        <v>83</v>
      </c>
      <c r="AV732" s="15" t="s">
        <v>145</v>
      </c>
      <c r="AW732" s="15" t="s">
        <v>35</v>
      </c>
      <c r="AX732" s="15" t="s">
        <v>81</v>
      </c>
      <c r="AY732" s="275" t="s">
        <v>137</v>
      </c>
    </row>
    <row r="733" s="2" customFormat="1" ht="21.75" customHeight="1">
      <c r="A733" s="40"/>
      <c r="B733" s="41"/>
      <c r="C733" s="220" t="s">
        <v>650</v>
      </c>
      <c r="D733" s="220" t="s">
        <v>140</v>
      </c>
      <c r="E733" s="221" t="s">
        <v>2042</v>
      </c>
      <c r="F733" s="222" t="s">
        <v>2043</v>
      </c>
      <c r="G733" s="223" t="s">
        <v>143</v>
      </c>
      <c r="H733" s="224">
        <v>85.492999999999995</v>
      </c>
      <c r="I733" s="225"/>
      <c r="J733" s="226">
        <f>ROUND(I733*H733,2)</f>
        <v>0</v>
      </c>
      <c r="K733" s="222" t="s">
        <v>144</v>
      </c>
      <c r="L733" s="46"/>
      <c r="M733" s="227" t="s">
        <v>19</v>
      </c>
      <c r="N733" s="228" t="s">
        <v>44</v>
      </c>
      <c r="O733" s="86"/>
      <c r="P733" s="229">
        <f>O733*H733</f>
        <v>0</v>
      </c>
      <c r="Q733" s="229">
        <v>0</v>
      </c>
      <c r="R733" s="229">
        <f>Q733*H733</f>
        <v>0</v>
      </c>
      <c r="S733" s="229">
        <v>0</v>
      </c>
      <c r="T733" s="230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31" t="s">
        <v>145</v>
      </c>
      <c r="AT733" s="231" t="s">
        <v>140</v>
      </c>
      <c r="AU733" s="231" t="s">
        <v>83</v>
      </c>
      <c r="AY733" s="19" t="s">
        <v>137</v>
      </c>
      <c r="BE733" s="232">
        <f>IF(N733="základní",J733,0)</f>
        <v>0</v>
      </c>
      <c r="BF733" s="232">
        <f>IF(N733="snížená",J733,0)</f>
        <v>0</v>
      </c>
      <c r="BG733" s="232">
        <f>IF(N733="zákl. přenesená",J733,0)</f>
        <v>0</v>
      </c>
      <c r="BH733" s="232">
        <f>IF(N733="sníž. přenesená",J733,0)</f>
        <v>0</v>
      </c>
      <c r="BI733" s="232">
        <f>IF(N733="nulová",J733,0)</f>
        <v>0</v>
      </c>
      <c r="BJ733" s="19" t="s">
        <v>81</v>
      </c>
      <c r="BK733" s="232">
        <f>ROUND(I733*H733,2)</f>
        <v>0</v>
      </c>
      <c r="BL733" s="19" t="s">
        <v>145</v>
      </c>
      <c r="BM733" s="231" t="s">
        <v>2044</v>
      </c>
    </row>
    <row r="734" s="13" customFormat="1">
      <c r="A734" s="13"/>
      <c r="B734" s="233"/>
      <c r="C734" s="234"/>
      <c r="D734" s="235" t="s">
        <v>147</v>
      </c>
      <c r="E734" s="236" t="s">
        <v>19</v>
      </c>
      <c r="F734" s="237" t="s">
        <v>1981</v>
      </c>
      <c r="G734" s="234"/>
      <c r="H734" s="236" t="s">
        <v>19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147</v>
      </c>
      <c r="AU734" s="243" t="s">
        <v>83</v>
      </c>
      <c r="AV734" s="13" t="s">
        <v>81</v>
      </c>
      <c r="AW734" s="13" t="s">
        <v>35</v>
      </c>
      <c r="AX734" s="13" t="s">
        <v>73</v>
      </c>
      <c r="AY734" s="243" t="s">
        <v>137</v>
      </c>
    </row>
    <row r="735" s="13" customFormat="1">
      <c r="A735" s="13"/>
      <c r="B735" s="233"/>
      <c r="C735" s="234"/>
      <c r="D735" s="235" t="s">
        <v>147</v>
      </c>
      <c r="E735" s="236" t="s">
        <v>19</v>
      </c>
      <c r="F735" s="237" t="s">
        <v>1982</v>
      </c>
      <c r="G735" s="234"/>
      <c r="H735" s="236" t="s">
        <v>19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147</v>
      </c>
      <c r="AU735" s="243" t="s">
        <v>83</v>
      </c>
      <c r="AV735" s="13" t="s">
        <v>81</v>
      </c>
      <c r="AW735" s="13" t="s">
        <v>35</v>
      </c>
      <c r="AX735" s="13" t="s">
        <v>73</v>
      </c>
      <c r="AY735" s="243" t="s">
        <v>137</v>
      </c>
    </row>
    <row r="736" s="13" customFormat="1">
      <c r="A736" s="13"/>
      <c r="B736" s="233"/>
      <c r="C736" s="234"/>
      <c r="D736" s="235" t="s">
        <v>147</v>
      </c>
      <c r="E736" s="236" t="s">
        <v>19</v>
      </c>
      <c r="F736" s="237" t="s">
        <v>1983</v>
      </c>
      <c r="G736" s="234"/>
      <c r="H736" s="236" t="s">
        <v>19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147</v>
      </c>
      <c r="AU736" s="243" t="s">
        <v>83</v>
      </c>
      <c r="AV736" s="13" t="s">
        <v>81</v>
      </c>
      <c r="AW736" s="13" t="s">
        <v>35</v>
      </c>
      <c r="AX736" s="13" t="s">
        <v>73</v>
      </c>
      <c r="AY736" s="243" t="s">
        <v>137</v>
      </c>
    </row>
    <row r="737" s="14" customFormat="1">
      <c r="A737" s="14"/>
      <c r="B737" s="244"/>
      <c r="C737" s="245"/>
      <c r="D737" s="235" t="s">
        <v>147</v>
      </c>
      <c r="E737" s="246" t="s">
        <v>19</v>
      </c>
      <c r="F737" s="247" t="s">
        <v>1984</v>
      </c>
      <c r="G737" s="245"/>
      <c r="H737" s="248">
        <v>10.965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147</v>
      </c>
      <c r="AU737" s="254" t="s">
        <v>83</v>
      </c>
      <c r="AV737" s="14" t="s">
        <v>83</v>
      </c>
      <c r="AW737" s="14" t="s">
        <v>35</v>
      </c>
      <c r="AX737" s="14" t="s">
        <v>73</v>
      </c>
      <c r="AY737" s="254" t="s">
        <v>137</v>
      </c>
    </row>
    <row r="738" s="14" customFormat="1">
      <c r="A738" s="14"/>
      <c r="B738" s="244"/>
      <c r="C738" s="245"/>
      <c r="D738" s="235" t="s">
        <v>147</v>
      </c>
      <c r="E738" s="246" t="s">
        <v>19</v>
      </c>
      <c r="F738" s="247" t="s">
        <v>1985</v>
      </c>
      <c r="G738" s="245"/>
      <c r="H738" s="248">
        <v>16.125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147</v>
      </c>
      <c r="AU738" s="254" t="s">
        <v>83</v>
      </c>
      <c r="AV738" s="14" t="s">
        <v>83</v>
      </c>
      <c r="AW738" s="14" t="s">
        <v>35</v>
      </c>
      <c r="AX738" s="14" t="s">
        <v>73</v>
      </c>
      <c r="AY738" s="254" t="s">
        <v>137</v>
      </c>
    </row>
    <row r="739" s="14" customFormat="1">
      <c r="A739" s="14"/>
      <c r="B739" s="244"/>
      <c r="C739" s="245"/>
      <c r="D739" s="235" t="s">
        <v>147</v>
      </c>
      <c r="E739" s="246" t="s">
        <v>19</v>
      </c>
      <c r="F739" s="247" t="s">
        <v>1986</v>
      </c>
      <c r="G739" s="245"/>
      <c r="H739" s="248">
        <v>9.3279999999999994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147</v>
      </c>
      <c r="AU739" s="254" t="s">
        <v>83</v>
      </c>
      <c r="AV739" s="14" t="s">
        <v>83</v>
      </c>
      <c r="AW739" s="14" t="s">
        <v>35</v>
      </c>
      <c r="AX739" s="14" t="s">
        <v>73</v>
      </c>
      <c r="AY739" s="254" t="s">
        <v>137</v>
      </c>
    </row>
    <row r="740" s="14" customFormat="1">
      <c r="A740" s="14"/>
      <c r="B740" s="244"/>
      <c r="C740" s="245"/>
      <c r="D740" s="235" t="s">
        <v>147</v>
      </c>
      <c r="E740" s="246" t="s">
        <v>19</v>
      </c>
      <c r="F740" s="247" t="s">
        <v>1995</v>
      </c>
      <c r="G740" s="245"/>
      <c r="H740" s="248">
        <v>2.9100000000000001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147</v>
      </c>
      <c r="AU740" s="254" t="s">
        <v>83</v>
      </c>
      <c r="AV740" s="14" t="s">
        <v>83</v>
      </c>
      <c r="AW740" s="14" t="s">
        <v>35</v>
      </c>
      <c r="AX740" s="14" t="s">
        <v>73</v>
      </c>
      <c r="AY740" s="254" t="s">
        <v>137</v>
      </c>
    </row>
    <row r="741" s="14" customFormat="1">
      <c r="A741" s="14"/>
      <c r="B741" s="244"/>
      <c r="C741" s="245"/>
      <c r="D741" s="235" t="s">
        <v>147</v>
      </c>
      <c r="E741" s="246" t="s">
        <v>19</v>
      </c>
      <c r="F741" s="247" t="s">
        <v>1996</v>
      </c>
      <c r="G741" s="245"/>
      <c r="H741" s="248">
        <v>3.395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147</v>
      </c>
      <c r="AU741" s="254" t="s">
        <v>83</v>
      </c>
      <c r="AV741" s="14" t="s">
        <v>83</v>
      </c>
      <c r="AW741" s="14" t="s">
        <v>35</v>
      </c>
      <c r="AX741" s="14" t="s">
        <v>73</v>
      </c>
      <c r="AY741" s="254" t="s">
        <v>137</v>
      </c>
    </row>
    <row r="742" s="14" customFormat="1">
      <c r="A742" s="14"/>
      <c r="B742" s="244"/>
      <c r="C742" s="245"/>
      <c r="D742" s="235" t="s">
        <v>147</v>
      </c>
      <c r="E742" s="246" t="s">
        <v>19</v>
      </c>
      <c r="F742" s="247" t="s">
        <v>1997</v>
      </c>
      <c r="G742" s="245"/>
      <c r="H742" s="248">
        <v>1.2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147</v>
      </c>
      <c r="AU742" s="254" t="s">
        <v>83</v>
      </c>
      <c r="AV742" s="14" t="s">
        <v>83</v>
      </c>
      <c r="AW742" s="14" t="s">
        <v>35</v>
      </c>
      <c r="AX742" s="14" t="s">
        <v>73</v>
      </c>
      <c r="AY742" s="254" t="s">
        <v>137</v>
      </c>
    </row>
    <row r="743" s="14" customFormat="1">
      <c r="A743" s="14"/>
      <c r="B743" s="244"/>
      <c r="C743" s="245"/>
      <c r="D743" s="235" t="s">
        <v>147</v>
      </c>
      <c r="E743" s="246" t="s">
        <v>19</v>
      </c>
      <c r="F743" s="247" t="s">
        <v>1998</v>
      </c>
      <c r="G743" s="245"/>
      <c r="H743" s="248">
        <v>1.3999999999999999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4" t="s">
        <v>147</v>
      </c>
      <c r="AU743" s="254" t="s">
        <v>83</v>
      </c>
      <c r="AV743" s="14" t="s">
        <v>83</v>
      </c>
      <c r="AW743" s="14" t="s">
        <v>35</v>
      </c>
      <c r="AX743" s="14" t="s">
        <v>73</v>
      </c>
      <c r="AY743" s="254" t="s">
        <v>137</v>
      </c>
    </row>
    <row r="744" s="16" customFormat="1">
      <c r="A744" s="16"/>
      <c r="B744" s="276"/>
      <c r="C744" s="277"/>
      <c r="D744" s="235" t="s">
        <v>147</v>
      </c>
      <c r="E744" s="278" t="s">
        <v>19</v>
      </c>
      <c r="F744" s="279" t="s">
        <v>324</v>
      </c>
      <c r="G744" s="277"/>
      <c r="H744" s="280">
        <v>45.323000000000008</v>
      </c>
      <c r="I744" s="281"/>
      <c r="J744" s="277"/>
      <c r="K744" s="277"/>
      <c r="L744" s="282"/>
      <c r="M744" s="283"/>
      <c r="N744" s="284"/>
      <c r="O744" s="284"/>
      <c r="P744" s="284"/>
      <c r="Q744" s="284"/>
      <c r="R744" s="284"/>
      <c r="S744" s="284"/>
      <c r="T744" s="285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T744" s="286" t="s">
        <v>147</v>
      </c>
      <c r="AU744" s="286" t="s">
        <v>83</v>
      </c>
      <c r="AV744" s="16" t="s">
        <v>138</v>
      </c>
      <c r="AW744" s="16" t="s">
        <v>35</v>
      </c>
      <c r="AX744" s="16" t="s">
        <v>73</v>
      </c>
      <c r="AY744" s="286" t="s">
        <v>137</v>
      </c>
    </row>
    <row r="745" s="13" customFormat="1">
      <c r="A745" s="13"/>
      <c r="B745" s="233"/>
      <c r="C745" s="234"/>
      <c r="D745" s="235" t="s">
        <v>147</v>
      </c>
      <c r="E745" s="236" t="s">
        <v>19</v>
      </c>
      <c r="F745" s="237" t="s">
        <v>1743</v>
      </c>
      <c r="G745" s="234"/>
      <c r="H745" s="236" t="s">
        <v>19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147</v>
      </c>
      <c r="AU745" s="243" t="s">
        <v>83</v>
      </c>
      <c r="AV745" s="13" t="s">
        <v>81</v>
      </c>
      <c r="AW745" s="13" t="s">
        <v>35</v>
      </c>
      <c r="AX745" s="13" t="s">
        <v>73</v>
      </c>
      <c r="AY745" s="243" t="s">
        <v>137</v>
      </c>
    </row>
    <row r="746" s="14" customFormat="1">
      <c r="A746" s="14"/>
      <c r="B746" s="244"/>
      <c r="C746" s="245"/>
      <c r="D746" s="235" t="s">
        <v>147</v>
      </c>
      <c r="E746" s="246" t="s">
        <v>19</v>
      </c>
      <c r="F746" s="247" t="s">
        <v>1987</v>
      </c>
      <c r="G746" s="245"/>
      <c r="H746" s="248">
        <v>1.2949999999999999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147</v>
      </c>
      <c r="AU746" s="254" t="s">
        <v>83</v>
      </c>
      <c r="AV746" s="14" t="s">
        <v>83</v>
      </c>
      <c r="AW746" s="14" t="s">
        <v>35</v>
      </c>
      <c r="AX746" s="14" t="s">
        <v>73</v>
      </c>
      <c r="AY746" s="254" t="s">
        <v>137</v>
      </c>
    </row>
    <row r="747" s="14" customFormat="1">
      <c r="A747" s="14"/>
      <c r="B747" s="244"/>
      <c r="C747" s="245"/>
      <c r="D747" s="235" t="s">
        <v>147</v>
      </c>
      <c r="E747" s="246" t="s">
        <v>19</v>
      </c>
      <c r="F747" s="247" t="s">
        <v>1988</v>
      </c>
      <c r="G747" s="245"/>
      <c r="H747" s="248">
        <v>2.7200000000000002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147</v>
      </c>
      <c r="AU747" s="254" t="s">
        <v>83</v>
      </c>
      <c r="AV747" s="14" t="s">
        <v>83</v>
      </c>
      <c r="AW747" s="14" t="s">
        <v>35</v>
      </c>
      <c r="AX747" s="14" t="s">
        <v>73</v>
      </c>
      <c r="AY747" s="254" t="s">
        <v>137</v>
      </c>
    </row>
    <row r="748" s="14" customFormat="1">
      <c r="A748" s="14"/>
      <c r="B748" s="244"/>
      <c r="C748" s="245"/>
      <c r="D748" s="235" t="s">
        <v>147</v>
      </c>
      <c r="E748" s="246" t="s">
        <v>19</v>
      </c>
      <c r="F748" s="247" t="s">
        <v>1989</v>
      </c>
      <c r="G748" s="245"/>
      <c r="H748" s="248">
        <v>7.5730000000000004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147</v>
      </c>
      <c r="AU748" s="254" t="s">
        <v>83</v>
      </c>
      <c r="AV748" s="14" t="s">
        <v>83</v>
      </c>
      <c r="AW748" s="14" t="s">
        <v>35</v>
      </c>
      <c r="AX748" s="14" t="s">
        <v>73</v>
      </c>
      <c r="AY748" s="254" t="s">
        <v>137</v>
      </c>
    </row>
    <row r="749" s="14" customFormat="1">
      <c r="A749" s="14"/>
      <c r="B749" s="244"/>
      <c r="C749" s="245"/>
      <c r="D749" s="235" t="s">
        <v>147</v>
      </c>
      <c r="E749" s="246" t="s">
        <v>19</v>
      </c>
      <c r="F749" s="247" t="s">
        <v>1999</v>
      </c>
      <c r="G749" s="245"/>
      <c r="H749" s="248">
        <v>4.0780000000000003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147</v>
      </c>
      <c r="AU749" s="254" t="s">
        <v>83</v>
      </c>
      <c r="AV749" s="14" t="s">
        <v>83</v>
      </c>
      <c r="AW749" s="14" t="s">
        <v>35</v>
      </c>
      <c r="AX749" s="14" t="s">
        <v>73</v>
      </c>
      <c r="AY749" s="254" t="s">
        <v>137</v>
      </c>
    </row>
    <row r="750" s="14" customFormat="1">
      <c r="A750" s="14"/>
      <c r="B750" s="244"/>
      <c r="C750" s="245"/>
      <c r="D750" s="235" t="s">
        <v>147</v>
      </c>
      <c r="E750" s="246" t="s">
        <v>19</v>
      </c>
      <c r="F750" s="247" t="s">
        <v>2000</v>
      </c>
      <c r="G750" s="245"/>
      <c r="H750" s="248">
        <v>4.4550000000000001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147</v>
      </c>
      <c r="AU750" s="254" t="s">
        <v>83</v>
      </c>
      <c r="AV750" s="14" t="s">
        <v>83</v>
      </c>
      <c r="AW750" s="14" t="s">
        <v>35</v>
      </c>
      <c r="AX750" s="14" t="s">
        <v>73</v>
      </c>
      <c r="AY750" s="254" t="s">
        <v>137</v>
      </c>
    </row>
    <row r="751" s="16" customFormat="1">
      <c r="A751" s="16"/>
      <c r="B751" s="276"/>
      <c r="C751" s="277"/>
      <c r="D751" s="235" t="s">
        <v>147</v>
      </c>
      <c r="E751" s="278" t="s">
        <v>19</v>
      </c>
      <c r="F751" s="279" t="s">
        <v>324</v>
      </c>
      <c r="G751" s="277"/>
      <c r="H751" s="280">
        <v>20.121000000000002</v>
      </c>
      <c r="I751" s="281"/>
      <c r="J751" s="277"/>
      <c r="K751" s="277"/>
      <c r="L751" s="282"/>
      <c r="M751" s="283"/>
      <c r="N751" s="284"/>
      <c r="O751" s="284"/>
      <c r="P751" s="284"/>
      <c r="Q751" s="284"/>
      <c r="R751" s="284"/>
      <c r="S751" s="284"/>
      <c r="T751" s="285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T751" s="286" t="s">
        <v>147</v>
      </c>
      <c r="AU751" s="286" t="s">
        <v>83</v>
      </c>
      <c r="AV751" s="16" t="s">
        <v>138</v>
      </c>
      <c r="AW751" s="16" t="s">
        <v>35</v>
      </c>
      <c r="AX751" s="16" t="s">
        <v>73</v>
      </c>
      <c r="AY751" s="286" t="s">
        <v>137</v>
      </c>
    </row>
    <row r="752" s="13" customFormat="1">
      <c r="A752" s="13"/>
      <c r="B752" s="233"/>
      <c r="C752" s="234"/>
      <c r="D752" s="235" t="s">
        <v>147</v>
      </c>
      <c r="E752" s="236" t="s">
        <v>19</v>
      </c>
      <c r="F752" s="237" t="s">
        <v>1747</v>
      </c>
      <c r="G752" s="234"/>
      <c r="H752" s="236" t="s">
        <v>19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147</v>
      </c>
      <c r="AU752" s="243" t="s">
        <v>83</v>
      </c>
      <c r="AV752" s="13" t="s">
        <v>81</v>
      </c>
      <c r="AW752" s="13" t="s">
        <v>35</v>
      </c>
      <c r="AX752" s="13" t="s">
        <v>73</v>
      </c>
      <c r="AY752" s="243" t="s">
        <v>137</v>
      </c>
    </row>
    <row r="753" s="14" customFormat="1">
      <c r="A753" s="14"/>
      <c r="B753" s="244"/>
      <c r="C753" s="245"/>
      <c r="D753" s="235" t="s">
        <v>147</v>
      </c>
      <c r="E753" s="246" t="s">
        <v>19</v>
      </c>
      <c r="F753" s="247" t="s">
        <v>1990</v>
      </c>
      <c r="G753" s="245"/>
      <c r="H753" s="248">
        <v>1.4470000000000001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147</v>
      </c>
      <c r="AU753" s="254" t="s">
        <v>83</v>
      </c>
      <c r="AV753" s="14" t="s">
        <v>83</v>
      </c>
      <c r="AW753" s="14" t="s">
        <v>35</v>
      </c>
      <c r="AX753" s="14" t="s">
        <v>73</v>
      </c>
      <c r="AY753" s="254" t="s">
        <v>137</v>
      </c>
    </row>
    <row r="754" s="14" customFormat="1">
      <c r="A754" s="14"/>
      <c r="B754" s="244"/>
      <c r="C754" s="245"/>
      <c r="D754" s="235" t="s">
        <v>147</v>
      </c>
      <c r="E754" s="246" t="s">
        <v>19</v>
      </c>
      <c r="F754" s="247" t="s">
        <v>1991</v>
      </c>
      <c r="G754" s="245"/>
      <c r="H754" s="248">
        <v>10.121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147</v>
      </c>
      <c r="AU754" s="254" t="s">
        <v>83</v>
      </c>
      <c r="AV754" s="14" t="s">
        <v>83</v>
      </c>
      <c r="AW754" s="14" t="s">
        <v>35</v>
      </c>
      <c r="AX754" s="14" t="s">
        <v>73</v>
      </c>
      <c r="AY754" s="254" t="s">
        <v>137</v>
      </c>
    </row>
    <row r="755" s="14" customFormat="1">
      <c r="A755" s="14"/>
      <c r="B755" s="244"/>
      <c r="C755" s="245"/>
      <c r="D755" s="235" t="s">
        <v>147</v>
      </c>
      <c r="E755" s="246" t="s">
        <v>19</v>
      </c>
      <c r="F755" s="247" t="s">
        <v>2001</v>
      </c>
      <c r="G755" s="245"/>
      <c r="H755" s="248">
        <v>4.431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4" t="s">
        <v>147</v>
      </c>
      <c r="AU755" s="254" t="s">
        <v>83</v>
      </c>
      <c r="AV755" s="14" t="s">
        <v>83</v>
      </c>
      <c r="AW755" s="14" t="s">
        <v>35</v>
      </c>
      <c r="AX755" s="14" t="s">
        <v>73</v>
      </c>
      <c r="AY755" s="254" t="s">
        <v>137</v>
      </c>
    </row>
    <row r="756" s="14" customFormat="1">
      <c r="A756" s="14"/>
      <c r="B756" s="244"/>
      <c r="C756" s="245"/>
      <c r="D756" s="235" t="s">
        <v>147</v>
      </c>
      <c r="E756" s="246" t="s">
        <v>19</v>
      </c>
      <c r="F756" s="247" t="s">
        <v>2002</v>
      </c>
      <c r="G756" s="245"/>
      <c r="H756" s="248">
        <v>4.0499999999999998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147</v>
      </c>
      <c r="AU756" s="254" t="s">
        <v>83</v>
      </c>
      <c r="AV756" s="14" t="s">
        <v>83</v>
      </c>
      <c r="AW756" s="14" t="s">
        <v>35</v>
      </c>
      <c r="AX756" s="14" t="s">
        <v>73</v>
      </c>
      <c r="AY756" s="254" t="s">
        <v>137</v>
      </c>
    </row>
    <row r="757" s="16" customFormat="1">
      <c r="A757" s="16"/>
      <c r="B757" s="276"/>
      <c r="C757" s="277"/>
      <c r="D757" s="235" t="s">
        <v>147</v>
      </c>
      <c r="E757" s="278" t="s">
        <v>19</v>
      </c>
      <c r="F757" s="279" t="s">
        <v>324</v>
      </c>
      <c r="G757" s="277"/>
      <c r="H757" s="280">
        <v>20.049000000000003</v>
      </c>
      <c r="I757" s="281"/>
      <c r="J757" s="277"/>
      <c r="K757" s="277"/>
      <c r="L757" s="282"/>
      <c r="M757" s="283"/>
      <c r="N757" s="284"/>
      <c r="O757" s="284"/>
      <c r="P757" s="284"/>
      <c r="Q757" s="284"/>
      <c r="R757" s="284"/>
      <c r="S757" s="284"/>
      <c r="T757" s="285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T757" s="286" t="s">
        <v>147</v>
      </c>
      <c r="AU757" s="286" t="s">
        <v>83</v>
      </c>
      <c r="AV757" s="16" t="s">
        <v>138</v>
      </c>
      <c r="AW757" s="16" t="s">
        <v>35</v>
      </c>
      <c r="AX757" s="16" t="s">
        <v>73</v>
      </c>
      <c r="AY757" s="286" t="s">
        <v>137</v>
      </c>
    </row>
    <row r="758" s="15" customFormat="1">
      <c r="A758" s="15"/>
      <c r="B758" s="265"/>
      <c r="C758" s="266"/>
      <c r="D758" s="235" t="s">
        <v>147</v>
      </c>
      <c r="E758" s="267" t="s">
        <v>19</v>
      </c>
      <c r="F758" s="268" t="s">
        <v>201</v>
      </c>
      <c r="G758" s="266"/>
      <c r="H758" s="269">
        <v>85.493000000000009</v>
      </c>
      <c r="I758" s="270"/>
      <c r="J758" s="266"/>
      <c r="K758" s="266"/>
      <c r="L758" s="271"/>
      <c r="M758" s="272"/>
      <c r="N758" s="273"/>
      <c r="O758" s="273"/>
      <c r="P758" s="273"/>
      <c r="Q758" s="273"/>
      <c r="R758" s="273"/>
      <c r="S758" s="273"/>
      <c r="T758" s="274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5" t="s">
        <v>147</v>
      </c>
      <c r="AU758" s="275" t="s">
        <v>83</v>
      </c>
      <c r="AV758" s="15" t="s">
        <v>145</v>
      </c>
      <c r="AW758" s="15" t="s">
        <v>35</v>
      </c>
      <c r="AX758" s="15" t="s">
        <v>81</v>
      </c>
      <c r="AY758" s="275" t="s">
        <v>137</v>
      </c>
    </row>
    <row r="759" s="2" customFormat="1" ht="33" customHeight="1">
      <c r="A759" s="40"/>
      <c r="B759" s="41"/>
      <c r="C759" s="220" t="s">
        <v>657</v>
      </c>
      <c r="D759" s="220" t="s">
        <v>140</v>
      </c>
      <c r="E759" s="221" t="s">
        <v>827</v>
      </c>
      <c r="F759" s="222" t="s">
        <v>828</v>
      </c>
      <c r="G759" s="223" t="s">
        <v>212</v>
      </c>
      <c r="H759" s="224">
        <v>284.39999999999998</v>
      </c>
      <c r="I759" s="225"/>
      <c r="J759" s="226">
        <f>ROUND(I759*H759,2)</f>
        <v>0</v>
      </c>
      <c r="K759" s="222" t="s">
        <v>144</v>
      </c>
      <c r="L759" s="46"/>
      <c r="M759" s="227" t="s">
        <v>19</v>
      </c>
      <c r="N759" s="228" t="s">
        <v>44</v>
      </c>
      <c r="O759" s="86"/>
      <c r="P759" s="229">
        <f>O759*H759</f>
        <v>0</v>
      </c>
      <c r="Q759" s="229">
        <v>0.00024000000000000001</v>
      </c>
      <c r="R759" s="229">
        <f>Q759*H759</f>
        <v>0.068255999999999997</v>
      </c>
      <c r="S759" s="229">
        <v>0</v>
      </c>
      <c r="T759" s="230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31" t="s">
        <v>145</v>
      </c>
      <c r="AT759" s="231" t="s">
        <v>140</v>
      </c>
      <c r="AU759" s="231" t="s">
        <v>83</v>
      </c>
      <c r="AY759" s="19" t="s">
        <v>137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9" t="s">
        <v>81</v>
      </c>
      <c r="BK759" s="232">
        <f>ROUND(I759*H759,2)</f>
        <v>0</v>
      </c>
      <c r="BL759" s="19" t="s">
        <v>145</v>
      </c>
      <c r="BM759" s="231" t="s">
        <v>2045</v>
      </c>
    </row>
    <row r="760" s="14" customFormat="1">
      <c r="A760" s="14"/>
      <c r="B760" s="244"/>
      <c r="C760" s="245"/>
      <c r="D760" s="235" t="s">
        <v>147</v>
      </c>
      <c r="E760" s="246" t="s">
        <v>19</v>
      </c>
      <c r="F760" s="247" t="s">
        <v>2046</v>
      </c>
      <c r="G760" s="245"/>
      <c r="H760" s="248">
        <v>284.39999999999998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147</v>
      </c>
      <c r="AU760" s="254" t="s">
        <v>83</v>
      </c>
      <c r="AV760" s="14" t="s">
        <v>83</v>
      </c>
      <c r="AW760" s="14" t="s">
        <v>35</v>
      </c>
      <c r="AX760" s="14" t="s">
        <v>81</v>
      </c>
      <c r="AY760" s="254" t="s">
        <v>137</v>
      </c>
    </row>
    <row r="761" s="2" customFormat="1" ht="21.75" customHeight="1">
      <c r="A761" s="40"/>
      <c r="B761" s="41"/>
      <c r="C761" s="255" t="s">
        <v>663</v>
      </c>
      <c r="D761" s="255" t="s">
        <v>157</v>
      </c>
      <c r="E761" s="256" t="s">
        <v>833</v>
      </c>
      <c r="F761" s="257" t="s">
        <v>834</v>
      </c>
      <c r="G761" s="258" t="s">
        <v>170</v>
      </c>
      <c r="H761" s="259">
        <v>0.498</v>
      </c>
      <c r="I761" s="260"/>
      <c r="J761" s="261">
        <f>ROUND(I761*H761,2)</f>
        <v>0</v>
      </c>
      <c r="K761" s="257" t="s">
        <v>144</v>
      </c>
      <c r="L761" s="262"/>
      <c r="M761" s="263" t="s">
        <v>19</v>
      </c>
      <c r="N761" s="264" t="s">
        <v>44</v>
      </c>
      <c r="O761" s="86"/>
      <c r="P761" s="229">
        <f>O761*H761</f>
        <v>0</v>
      </c>
      <c r="Q761" s="229">
        <v>1</v>
      </c>
      <c r="R761" s="229">
        <f>Q761*H761</f>
        <v>0.498</v>
      </c>
      <c r="S761" s="229">
        <v>0</v>
      </c>
      <c r="T761" s="230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31" t="s">
        <v>160</v>
      </c>
      <c r="AT761" s="231" t="s">
        <v>157</v>
      </c>
      <c r="AU761" s="231" t="s">
        <v>83</v>
      </c>
      <c r="AY761" s="19" t="s">
        <v>137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9" t="s">
        <v>81</v>
      </c>
      <c r="BK761" s="232">
        <f>ROUND(I761*H761,2)</f>
        <v>0</v>
      </c>
      <c r="BL761" s="19" t="s">
        <v>145</v>
      </c>
      <c r="BM761" s="231" t="s">
        <v>2047</v>
      </c>
    </row>
    <row r="762" s="13" customFormat="1">
      <c r="A762" s="13"/>
      <c r="B762" s="233"/>
      <c r="C762" s="234"/>
      <c r="D762" s="235" t="s">
        <v>147</v>
      </c>
      <c r="E762" s="236" t="s">
        <v>19</v>
      </c>
      <c r="F762" s="237" t="s">
        <v>836</v>
      </c>
      <c r="G762" s="234"/>
      <c r="H762" s="236" t="s">
        <v>19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3" t="s">
        <v>147</v>
      </c>
      <c r="AU762" s="243" t="s">
        <v>83</v>
      </c>
      <c r="AV762" s="13" t="s">
        <v>81</v>
      </c>
      <c r="AW762" s="13" t="s">
        <v>35</v>
      </c>
      <c r="AX762" s="13" t="s">
        <v>73</v>
      </c>
      <c r="AY762" s="243" t="s">
        <v>137</v>
      </c>
    </row>
    <row r="763" s="14" customFormat="1">
      <c r="A763" s="14"/>
      <c r="B763" s="244"/>
      <c r="C763" s="245"/>
      <c r="D763" s="235" t="s">
        <v>147</v>
      </c>
      <c r="E763" s="246" t="s">
        <v>19</v>
      </c>
      <c r="F763" s="247" t="s">
        <v>2048</v>
      </c>
      <c r="G763" s="245"/>
      <c r="H763" s="248">
        <v>0.498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4" t="s">
        <v>147</v>
      </c>
      <c r="AU763" s="254" t="s">
        <v>83</v>
      </c>
      <c r="AV763" s="14" t="s">
        <v>83</v>
      </c>
      <c r="AW763" s="14" t="s">
        <v>35</v>
      </c>
      <c r="AX763" s="14" t="s">
        <v>81</v>
      </c>
      <c r="AY763" s="254" t="s">
        <v>137</v>
      </c>
    </row>
    <row r="764" s="2" customFormat="1" ht="33" customHeight="1">
      <c r="A764" s="40"/>
      <c r="B764" s="41"/>
      <c r="C764" s="220" t="s">
        <v>668</v>
      </c>
      <c r="D764" s="220" t="s">
        <v>140</v>
      </c>
      <c r="E764" s="221" t="s">
        <v>2049</v>
      </c>
      <c r="F764" s="222" t="s">
        <v>2050</v>
      </c>
      <c r="G764" s="223" t="s">
        <v>212</v>
      </c>
      <c r="H764" s="224">
        <v>120.45</v>
      </c>
      <c r="I764" s="225"/>
      <c r="J764" s="226">
        <f>ROUND(I764*H764,2)</f>
        <v>0</v>
      </c>
      <c r="K764" s="222" t="s">
        <v>144</v>
      </c>
      <c r="L764" s="46"/>
      <c r="M764" s="227" t="s">
        <v>19</v>
      </c>
      <c r="N764" s="228" t="s">
        <v>44</v>
      </c>
      <c r="O764" s="86"/>
      <c r="P764" s="229">
        <f>O764*H764</f>
        <v>0</v>
      </c>
      <c r="Q764" s="229">
        <v>0.00064999999999999997</v>
      </c>
      <c r="R764" s="229">
        <f>Q764*H764</f>
        <v>0.078292500000000001</v>
      </c>
      <c r="S764" s="229">
        <v>0.001</v>
      </c>
      <c r="T764" s="230">
        <f>S764*H764</f>
        <v>0.12045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31" t="s">
        <v>145</v>
      </c>
      <c r="AT764" s="231" t="s">
        <v>140</v>
      </c>
      <c r="AU764" s="231" t="s">
        <v>83</v>
      </c>
      <c r="AY764" s="19" t="s">
        <v>137</v>
      </c>
      <c r="BE764" s="232">
        <f>IF(N764="základní",J764,0)</f>
        <v>0</v>
      </c>
      <c r="BF764" s="232">
        <f>IF(N764="snížená",J764,0)</f>
        <v>0</v>
      </c>
      <c r="BG764" s="232">
        <f>IF(N764="zákl. přenesená",J764,0)</f>
        <v>0</v>
      </c>
      <c r="BH764" s="232">
        <f>IF(N764="sníž. přenesená",J764,0)</f>
        <v>0</v>
      </c>
      <c r="BI764" s="232">
        <f>IF(N764="nulová",J764,0)</f>
        <v>0</v>
      </c>
      <c r="BJ764" s="19" t="s">
        <v>81</v>
      </c>
      <c r="BK764" s="232">
        <f>ROUND(I764*H764,2)</f>
        <v>0</v>
      </c>
      <c r="BL764" s="19" t="s">
        <v>145</v>
      </c>
      <c r="BM764" s="231" t="s">
        <v>2051</v>
      </c>
    </row>
    <row r="765" s="13" customFormat="1">
      <c r="A765" s="13"/>
      <c r="B765" s="233"/>
      <c r="C765" s="234"/>
      <c r="D765" s="235" t="s">
        <v>147</v>
      </c>
      <c r="E765" s="236" t="s">
        <v>19</v>
      </c>
      <c r="F765" s="237" t="s">
        <v>2052</v>
      </c>
      <c r="G765" s="234"/>
      <c r="H765" s="236" t="s">
        <v>19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147</v>
      </c>
      <c r="AU765" s="243" t="s">
        <v>83</v>
      </c>
      <c r="AV765" s="13" t="s">
        <v>81</v>
      </c>
      <c r="AW765" s="13" t="s">
        <v>35</v>
      </c>
      <c r="AX765" s="13" t="s">
        <v>73</v>
      </c>
      <c r="AY765" s="243" t="s">
        <v>137</v>
      </c>
    </row>
    <row r="766" s="14" customFormat="1">
      <c r="A766" s="14"/>
      <c r="B766" s="244"/>
      <c r="C766" s="245"/>
      <c r="D766" s="235" t="s">
        <v>147</v>
      </c>
      <c r="E766" s="246" t="s">
        <v>19</v>
      </c>
      <c r="F766" s="247" t="s">
        <v>2053</v>
      </c>
      <c r="G766" s="245"/>
      <c r="H766" s="248">
        <v>19.199999999999999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147</v>
      </c>
      <c r="AU766" s="254" t="s">
        <v>83</v>
      </c>
      <c r="AV766" s="14" t="s">
        <v>83</v>
      </c>
      <c r="AW766" s="14" t="s">
        <v>35</v>
      </c>
      <c r="AX766" s="14" t="s">
        <v>73</v>
      </c>
      <c r="AY766" s="254" t="s">
        <v>137</v>
      </c>
    </row>
    <row r="767" s="13" customFormat="1">
      <c r="A767" s="13"/>
      <c r="B767" s="233"/>
      <c r="C767" s="234"/>
      <c r="D767" s="235" t="s">
        <v>147</v>
      </c>
      <c r="E767" s="236" t="s">
        <v>19</v>
      </c>
      <c r="F767" s="237" t="s">
        <v>2054</v>
      </c>
      <c r="G767" s="234"/>
      <c r="H767" s="236" t="s">
        <v>19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3" t="s">
        <v>147</v>
      </c>
      <c r="AU767" s="243" t="s">
        <v>83</v>
      </c>
      <c r="AV767" s="13" t="s">
        <v>81</v>
      </c>
      <c r="AW767" s="13" t="s">
        <v>35</v>
      </c>
      <c r="AX767" s="13" t="s">
        <v>73</v>
      </c>
      <c r="AY767" s="243" t="s">
        <v>137</v>
      </c>
    </row>
    <row r="768" s="14" customFormat="1">
      <c r="A768" s="14"/>
      <c r="B768" s="244"/>
      <c r="C768" s="245"/>
      <c r="D768" s="235" t="s">
        <v>147</v>
      </c>
      <c r="E768" s="246" t="s">
        <v>19</v>
      </c>
      <c r="F768" s="247" t="s">
        <v>2055</v>
      </c>
      <c r="G768" s="245"/>
      <c r="H768" s="248">
        <v>101.25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147</v>
      </c>
      <c r="AU768" s="254" t="s">
        <v>83</v>
      </c>
      <c r="AV768" s="14" t="s">
        <v>83</v>
      </c>
      <c r="AW768" s="14" t="s">
        <v>35</v>
      </c>
      <c r="AX768" s="14" t="s">
        <v>73</v>
      </c>
      <c r="AY768" s="254" t="s">
        <v>137</v>
      </c>
    </row>
    <row r="769" s="15" customFormat="1">
      <c r="A769" s="15"/>
      <c r="B769" s="265"/>
      <c r="C769" s="266"/>
      <c r="D769" s="235" t="s">
        <v>147</v>
      </c>
      <c r="E769" s="267" t="s">
        <v>19</v>
      </c>
      <c r="F769" s="268" t="s">
        <v>201</v>
      </c>
      <c r="G769" s="266"/>
      <c r="H769" s="269">
        <v>120.45</v>
      </c>
      <c r="I769" s="270"/>
      <c r="J769" s="266"/>
      <c r="K769" s="266"/>
      <c r="L769" s="271"/>
      <c r="M769" s="272"/>
      <c r="N769" s="273"/>
      <c r="O769" s="273"/>
      <c r="P769" s="273"/>
      <c r="Q769" s="273"/>
      <c r="R769" s="273"/>
      <c r="S769" s="273"/>
      <c r="T769" s="274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75" t="s">
        <v>147</v>
      </c>
      <c r="AU769" s="275" t="s">
        <v>83</v>
      </c>
      <c r="AV769" s="15" t="s">
        <v>145</v>
      </c>
      <c r="AW769" s="15" t="s">
        <v>35</v>
      </c>
      <c r="AX769" s="15" t="s">
        <v>81</v>
      </c>
      <c r="AY769" s="275" t="s">
        <v>137</v>
      </c>
    </row>
    <row r="770" s="2" customFormat="1" ht="21.75" customHeight="1">
      <c r="A770" s="40"/>
      <c r="B770" s="41"/>
      <c r="C770" s="255" t="s">
        <v>674</v>
      </c>
      <c r="D770" s="255" t="s">
        <v>157</v>
      </c>
      <c r="E770" s="256" t="s">
        <v>2056</v>
      </c>
      <c r="F770" s="257" t="s">
        <v>2057</v>
      </c>
      <c r="G770" s="258" t="s">
        <v>170</v>
      </c>
      <c r="H770" s="259">
        <v>0.36499999999999999</v>
      </c>
      <c r="I770" s="260"/>
      <c r="J770" s="261">
        <f>ROUND(I770*H770,2)</f>
        <v>0</v>
      </c>
      <c r="K770" s="257" t="s">
        <v>144</v>
      </c>
      <c r="L770" s="262"/>
      <c r="M770" s="263" t="s">
        <v>19</v>
      </c>
      <c r="N770" s="264" t="s">
        <v>44</v>
      </c>
      <c r="O770" s="86"/>
      <c r="P770" s="229">
        <f>O770*H770</f>
        <v>0</v>
      </c>
      <c r="Q770" s="229">
        <v>1</v>
      </c>
      <c r="R770" s="229">
        <f>Q770*H770</f>
        <v>0.36499999999999999</v>
      </c>
      <c r="S770" s="229">
        <v>0</v>
      </c>
      <c r="T770" s="230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31" t="s">
        <v>160</v>
      </c>
      <c r="AT770" s="231" t="s">
        <v>157</v>
      </c>
      <c r="AU770" s="231" t="s">
        <v>83</v>
      </c>
      <c r="AY770" s="19" t="s">
        <v>137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9" t="s">
        <v>81</v>
      </c>
      <c r="BK770" s="232">
        <f>ROUND(I770*H770,2)</f>
        <v>0</v>
      </c>
      <c r="BL770" s="19" t="s">
        <v>145</v>
      </c>
      <c r="BM770" s="231" t="s">
        <v>2058</v>
      </c>
    </row>
    <row r="771" s="13" customFormat="1">
      <c r="A771" s="13"/>
      <c r="B771" s="233"/>
      <c r="C771" s="234"/>
      <c r="D771" s="235" t="s">
        <v>147</v>
      </c>
      <c r="E771" s="236" t="s">
        <v>19</v>
      </c>
      <c r="F771" s="237" t="s">
        <v>2054</v>
      </c>
      <c r="G771" s="234"/>
      <c r="H771" s="236" t="s">
        <v>19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3" t="s">
        <v>147</v>
      </c>
      <c r="AU771" s="243" t="s">
        <v>83</v>
      </c>
      <c r="AV771" s="13" t="s">
        <v>81</v>
      </c>
      <c r="AW771" s="13" t="s">
        <v>35</v>
      </c>
      <c r="AX771" s="13" t="s">
        <v>73</v>
      </c>
      <c r="AY771" s="243" t="s">
        <v>137</v>
      </c>
    </row>
    <row r="772" s="13" customFormat="1">
      <c r="A772" s="13"/>
      <c r="B772" s="233"/>
      <c r="C772" s="234"/>
      <c r="D772" s="235" t="s">
        <v>147</v>
      </c>
      <c r="E772" s="236" t="s">
        <v>19</v>
      </c>
      <c r="F772" s="237" t="s">
        <v>836</v>
      </c>
      <c r="G772" s="234"/>
      <c r="H772" s="236" t="s">
        <v>19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147</v>
      </c>
      <c r="AU772" s="243" t="s">
        <v>83</v>
      </c>
      <c r="AV772" s="13" t="s">
        <v>81</v>
      </c>
      <c r="AW772" s="13" t="s">
        <v>35</v>
      </c>
      <c r="AX772" s="13" t="s">
        <v>73</v>
      </c>
      <c r="AY772" s="243" t="s">
        <v>137</v>
      </c>
    </row>
    <row r="773" s="14" customFormat="1">
      <c r="A773" s="14"/>
      <c r="B773" s="244"/>
      <c r="C773" s="245"/>
      <c r="D773" s="235" t="s">
        <v>147</v>
      </c>
      <c r="E773" s="246" t="s">
        <v>19</v>
      </c>
      <c r="F773" s="247" t="s">
        <v>2059</v>
      </c>
      <c r="G773" s="245"/>
      <c r="H773" s="248">
        <v>0.36499999999999999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147</v>
      </c>
      <c r="AU773" s="254" t="s">
        <v>83</v>
      </c>
      <c r="AV773" s="14" t="s">
        <v>83</v>
      </c>
      <c r="AW773" s="14" t="s">
        <v>35</v>
      </c>
      <c r="AX773" s="14" t="s">
        <v>81</v>
      </c>
      <c r="AY773" s="254" t="s">
        <v>137</v>
      </c>
    </row>
    <row r="774" s="2" customFormat="1" ht="21.75" customHeight="1">
      <c r="A774" s="40"/>
      <c r="B774" s="41"/>
      <c r="C774" s="255" t="s">
        <v>679</v>
      </c>
      <c r="D774" s="255" t="s">
        <v>157</v>
      </c>
      <c r="E774" s="256" t="s">
        <v>2060</v>
      </c>
      <c r="F774" s="257" t="s">
        <v>2061</v>
      </c>
      <c r="G774" s="258" t="s">
        <v>170</v>
      </c>
      <c r="H774" s="259">
        <v>0.056000000000000001</v>
      </c>
      <c r="I774" s="260"/>
      <c r="J774" s="261">
        <f>ROUND(I774*H774,2)</f>
        <v>0</v>
      </c>
      <c r="K774" s="257" t="s">
        <v>144</v>
      </c>
      <c r="L774" s="262"/>
      <c r="M774" s="263" t="s">
        <v>19</v>
      </c>
      <c r="N774" s="264" t="s">
        <v>44</v>
      </c>
      <c r="O774" s="86"/>
      <c r="P774" s="229">
        <f>O774*H774</f>
        <v>0</v>
      </c>
      <c r="Q774" s="229">
        <v>1</v>
      </c>
      <c r="R774" s="229">
        <f>Q774*H774</f>
        <v>0.056000000000000001</v>
      </c>
      <c r="S774" s="229">
        <v>0</v>
      </c>
      <c r="T774" s="230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31" t="s">
        <v>160</v>
      </c>
      <c r="AT774" s="231" t="s">
        <v>157</v>
      </c>
      <c r="AU774" s="231" t="s">
        <v>83</v>
      </c>
      <c r="AY774" s="19" t="s">
        <v>137</v>
      </c>
      <c r="BE774" s="232">
        <f>IF(N774="základní",J774,0)</f>
        <v>0</v>
      </c>
      <c r="BF774" s="232">
        <f>IF(N774="snížená",J774,0)</f>
        <v>0</v>
      </c>
      <c r="BG774" s="232">
        <f>IF(N774="zákl. přenesená",J774,0)</f>
        <v>0</v>
      </c>
      <c r="BH774" s="232">
        <f>IF(N774="sníž. přenesená",J774,0)</f>
        <v>0</v>
      </c>
      <c r="BI774" s="232">
        <f>IF(N774="nulová",J774,0)</f>
        <v>0</v>
      </c>
      <c r="BJ774" s="19" t="s">
        <v>81</v>
      </c>
      <c r="BK774" s="232">
        <f>ROUND(I774*H774,2)</f>
        <v>0</v>
      </c>
      <c r="BL774" s="19" t="s">
        <v>145</v>
      </c>
      <c r="BM774" s="231" t="s">
        <v>2062</v>
      </c>
    </row>
    <row r="775" s="13" customFormat="1">
      <c r="A775" s="13"/>
      <c r="B775" s="233"/>
      <c r="C775" s="234"/>
      <c r="D775" s="235" t="s">
        <v>147</v>
      </c>
      <c r="E775" s="236" t="s">
        <v>19</v>
      </c>
      <c r="F775" s="237" t="s">
        <v>2063</v>
      </c>
      <c r="G775" s="234"/>
      <c r="H775" s="236" t="s">
        <v>19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147</v>
      </c>
      <c r="AU775" s="243" t="s">
        <v>83</v>
      </c>
      <c r="AV775" s="13" t="s">
        <v>81</v>
      </c>
      <c r="AW775" s="13" t="s">
        <v>35</v>
      </c>
      <c r="AX775" s="13" t="s">
        <v>73</v>
      </c>
      <c r="AY775" s="243" t="s">
        <v>137</v>
      </c>
    </row>
    <row r="776" s="14" customFormat="1">
      <c r="A776" s="14"/>
      <c r="B776" s="244"/>
      <c r="C776" s="245"/>
      <c r="D776" s="235" t="s">
        <v>147</v>
      </c>
      <c r="E776" s="246" t="s">
        <v>19</v>
      </c>
      <c r="F776" s="247" t="s">
        <v>2064</v>
      </c>
      <c r="G776" s="245"/>
      <c r="H776" s="248">
        <v>0.056000000000000001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147</v>
      </c>
      <c r="AU776" s="254" t="s">
        <v>83</v>
      </c>
      <c r="AV776" s="14" t="s">
        <v>83</v>
      </c>
      <c r="AW776" s="14" t="s">
        <v>35</v>
      </c>
      <c r="AX776" s="14" t="s">
        <v>81</v>
      </c>
      <c r="AY776" s="254" t="s">
        <v>137</v>
      </c>
    </row>
    <row r="777" s="12" customFormat="1" ht="22.8" customHeight="1">
      <c r="A777" s="12"/>
      <c r="B777" s="204"/>
      <c r="C777" s="205"/>
      <c r="D777" s="206" t="s">
        <v>72</v>
      </c>
      <c r="E777" s="218" t="s">
        <v>890</v>
      </c>
      <c r="F777" s="218" t="s">
        <v>891</v>
      </c>
      <c r="G777" s="205"/>
      <c r="H777" s="205"/>
      <c r="I777" s="208"/>
      <c r="J777" s="219">
        <f>BK777</f>
        <v>0</v>
      </c>
      <c r="K777" s="205"/>
      <c r="L777" s="210"/>
      <c r="M777" s="211"/>
      <c r="N777" s="212"/>
      <c r="O777" s="212"/>
      <c r="P777" s="213">
        <f>SUM(P778:P783)</f>
        <v>0</v>
      </c>
      <c r="Q777" s="212"/>
      <c r="R777" s="213">
        <f>SUM(R778:R783)</f>
        <v>0</v>
      </c>
      <c r="S777" s="212"/>
      <c r="T777" s="214">
        <f>SUM(T778:T783)</f>
        <v>0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15" t="s">
        <v>81</v>
      </c>
      <c r="AT777" s="216" t="s">
        <v>72</v>
      </c>
      <c r="AU777" s="216" t="s">
        <v>81</v>
      </c>
      <c r="AY777" s="215" t="s">
        <v>137</v>
      </c>
      <c r="BK777" s="217">
        <f>SUM(BK778:BK783)</f>
        <v>0</v>
      </c>
    </row>
    <row r="778" s="2" customFormat="1" ht="33" customHeight="1">
      <c r="A778" s="40"/>
      <c r="B778" s="41"/>
      <c r="C778" s="220" t="s">
        <v>684</v>
      </c>
      <c r="D778" s="220" t="s">
        <v>140</v>
      </c>
      <c r="E778" s="221" t="s">
        <v>2065</v>
      </c>
      <c r="F778" s="222" t="s">
        <v>2066</v>
      </c>
      <c r="G778" s="223" t="s">
        <v>170</v>
      </c>
      <c r="H778" s="224">
        <v>139.178</v>
      </c>
      <c r="I778" s="225"/>
      <c r="J778" s="226">
        <f>ROUND(I778*H778,2)</f>
        <v>0</v>
      </c>
      <c r="K778" s="222" t="s">
        <v>144</v>
      </c>
      <c r="L778" s="46"/>
      <c r="M778" s="227" t="s">
        <v>19</v>
      </c>
      <c r="N778" s="228" t="s">
        <v>44</v>
      </c>
      <c r="O778" s="86"/>
      <c r="P778" s="229">
        <f>O778*H778</f>
        <v>0</v>
      </c>
      <c r="Q778" s="229">
        <v>0</v>
      </c>
      <c r="R778" s="229">
        <f>Q778*H778</f>
        <v>0</v>
      </c>
      <c r="S778" s="229">
        <v>0</v>
      </c>
      <c r="T778" s="230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31" t="s">
        <v>145</v>
      </c>
      <c r="AT778" s="231" t="s">
        <v>140</v>
      </c>
      <c r="AU778" s="231" t="s">
        <v>83</v>
      </c>
      <c r="AY778" s="19" t="s">
        <v>137</v>
      </c>
      <c r="BE778" s="232">
        <f>IF(N778="základní",J778,0)</f>
        <v>0</v>
      </c>
      <c r="BF778" s="232">
        <f>IF(N778="snížená",J778,0)</f>
        <v>0</v>
      </c>
      <c r="BG778" s="232">
        <f>IF(N778="zákl. přenesená",J778,0)</f>
        <v>0</v>
      </c>
      <c r="BH778" s="232">
        <f>IF(N778="sníž. přenesená",J778,0)</f>
        <v>0</v>
      </c>
      <c r="BI778" s="232">
        <f>IF(N778="nulová",J778,0)</f>
        <v>0</v>
      </c>
      <c r="BJ778" s="19" t="s">
        <v>81</v>
      </c>
      <c r="BK778" s="232">
        <f>ROUND(I778*H778,2)</f>
        <v>0</v>
      </c>
      <c r="BL778" s="19" t="s">
        <v>145</v>
      </c>
      <c r="BM778" s="231" t="s">
        <v>2067</v>
      </c>
    </row>
    <row r="779" s="2" customFormat="1" ht="21.75" customHeight="1">
      <c r="A779" s="40"/>
      <c r="B779" s="41"/>
      <c r="C779" s="220" t="s">
        <v>690</v>
      </c>
      <c r="D779" s="220" t="s">
        <v>140</v>
      </c>
      <c r="E779" s="221" t="s">
        <v>897</v>
      </c>
      <c r="F779" s="222" t="s">
        <v>898</v>
      </c>
      <c r="G779" s="223" t="s">
        <v>170</v>
      </c>
      <c r="H779" s="224">
        <v>139.178</v>
      </c>
      <c r="I779" s="225"/>
      <c r="J779" s="226">
        <f>ROUND(I779*H779,2)</f>
        <v>0</v>
      </c>
      <c r="K779" s="222" t="s">
        <v>144</v>
      </c>
      <c r="L779" s="46"/>
      <c r="M779" s="227" t="s">
        <v>19</v>
      </c>
      <c r="N779" s="228" t="s">
        <v>44</v>
      </c>
      <c r="O779" s="86"/>
      <c r="P779" s="229">
        <f>O779*H779</f>
        <v>0</v>
      </c>
      <c r="Q779" s="229">
        <v>0</v>
      </c>
      <c r="R779" s="229">
        <f>Q779*H779</f>
        <v>0</v>
      </c>
      <c r="S779" s="229">
        <v>0</v>
      </c>
      <c r="T779" s="230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31" t="s">
        <v>145</v>
      </c>
      <c r="AT779" s="231" t="s">
        <v>140</v>
      </c>
      <c r="AU779" s="231" t="s">
        <v>83</v>
      </c>
      <c r="AY779" s="19" t="s">
        <v>137</v>
      </c>
      <c r="BE779" s="232">
        <f>IF(N779="základní",J779,0)</f>
        <v>0</v>
      </c>
      <c r="BF779" s="232">
        <f>IF(N779="snížená",J779,0)</f>
        <v>0</v>
      </c>
      <c r="BG779" s="232">
        <f>IF(N779="zákl. přenesená",J779,0)</f>
        <v>0</v>
      </c>
      <c r="BH779" s="232">
        <f>IF(N779="sníž. přenesená",J779,0)</f>
        <v>0</v>
      </c>
      <c r="BI779" s="232">
        <f>IF(N779="nulová",J779,0)</f>
        <v>0</v>
      </c>
      <c r="BJ779" s="19" t="s">
        <v>81</v>
      </c>
      <c r="BK779" s="232">
        <f>ROUND(I779*H779,2)</f>
        <v>0</v>
      </c>
      <c r="BL779" s="19" t="s">
        <v>145</v>
      </c>
      <c r="BM779" s="231" t="s">
        <v>2068</v>
      </c>
    </row>
    <row r="780" s="2" customFormat="1" ht="33" customHeight="1">
      <c r="A780" s="40"/>
      <c r="B780" s="41"/>
      <c r="C780" s="220" t="s">
        <v>696</v>
      </c>
      <c r="D780" s="220" t="s">
        <v>140</v>
      </c>
      <c r="E780" s="221" t="s">
        <v>901</v>
      </c>
      <c r="F780" s="222" t="s">
        <v>902</v>
      </c>
      <c r="G780" s="223" t="s">
        <v>170</v>
      </c>
      <c r="H780" s="224">
        <v>2087.6700000000001</v>
      </c>
      <c r="I780" s="225"/>
      <c r="J780" s="226">
        <f>ROUND(I780*H780,2)</f>
        <v>0</v>
      </c>
      <c r="K780" s="222" t="s">
        <v>144</v>
      </c>
      <c r="L780" s="46"/>
      <c r="M780" s="227" t="s">
        <v>19</v>
      </c>
      <c r="N780" s="228" t="s">
        <v>44</v>
      </c>
      <c r="O780" s="86"/>
      <c r="P780" s="229">
        <f>O780*H780</f>
        <v>0</v>
      </c>
      <c r="Q780" s="229">
        <v>0</v>
      </c>
      <c r="R780" s="229">
        <f>Q780*H780</f>
        <v>0</v>
      </c>
      <c r="S780" s="229">
        <v>0</v>
      </c>
      <c r="T780" s="230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31" t="s">
        <v>145</v>
      </c>
      <c r="AT780" s="231" t="s">
        <v>140</v>
      </c>
      <c r="AU780" s="231" t="s">
        <v>83</v>
      </c>
      <c r="AY780" s="19" t="s">
        <v>137</v>
      </c>
      <c r="BE780" s="232">
        <f>IF(N780="základní",J780,0)</f>
        <v>0</v>
      </c>
      <c r="BF780" s="232">
        <f>IF(N780="snížená",J780,0)</f>
        <v>0</v>
      </c>
      <c r="BG780" s="232">
        <f>IF(N780="zákl. přenesená",J780,0)</f>
        <v>0</v>
      </c>
      <c r="BH780" s="232">
        <f>IF(N780="sníž. přenesená",J780,0)</f>
        <v>0</v>
      </c>
      <c r="BI780" s="232">
        <f>IF(N780="nulová",J780,0)</f>
        <v>0</v>
      </c>
      <c r="BJ780" s="19" t="s">
        <v>81</v>
      </c>
      <c r="BK780" s="232">
        <f>ROUND(I780*H780,2)</f>
        <v>0</v>
      </c>
      <c r="BL780" s="19" t="s">
        <v>145</v>
      </c>
      <c r="BM780" s="231" t="s">
        <v>2069</v>
      </c>
    </row>
    <row r="781" s="14" customFormat="1">
      <c r="A781" s="14"/>
      <c r="B781" s="244"/>
      <c r="C781" s="245"/>
      <c r="D781" s="235" t="s">
        <v>147</v>
      </c>
      <c r="E781" s="245"/>
      <c r="F781" s="247" t="s">
        <v>2070</v>
      </c>
      <c r="G781" s="245"/>
      <c r="H781" s="248">
        <v>2087.6700000000001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147</v>
      </c>
      <c r="AU781" s="254" t="s">
        <v>83</v>
      </c>
      <c r="AV781" s="14" t="s">
        <v>83</v>
      </c>
      <c r="AW781" s="14" t="s">
        <v>4</v>
      </c>
      <c r="AX781" s="14" t="s">
        <v>81</v>
      </c>
      <c r="AY781" s="254" t="s">
        <v>137</v>
      </c>
    </row>
    <row r="782" s="2" customFormat="1" ht="33" customHeight="1">
      <c r="A782" s="40"/>
      <c r="B782" s="41"/>
      <c r="C782" s="220" t="s">
        <v>701</v>
      </c>
      <c r="D782" s="220" t="s">
        <v>140</v>
      </c>
      <c r="E782" s="221" t="s">
        <v>917</v>
      </c>
      <c r="F782" s="222" t="s">
        <v>918</v>
      </c>
      <c r="G782" s="223" t="s">
        <v>170</v>
      </c>
      <c r="H782" s="224">
        <v>139.178</v>
      </c>
      <c r="I782" s="225"/>
      <c r="J782" s="226">
        <f>ROUND(I782*H782,2)</f>
        <v>0</v>
      </c>
      <c r="K782" s="222" t="s">
        <v>144</v>
      </c>
      <c r="L782" s="46"/>
      <c r="M782" s="227" t="s">
        <v>19</v>
      </c>
      <c r="N782" s="228" t="s">
        <v>44</v>
      </c>
      <c r="O782" s="86"/>
      <c r="P782" s="229">
        <f>O782*H782</f>
        <v>0</v>
      </c>
      <c r="Q782" s="229">
        <v>0</v>
      </c>
      <c r="R782" s="229">
        <f>Q782*H782</f>
        <v>0</v>
      </c>
      <c r="S782" s="229">
        <v>0</v>
      </c>
      <c r="T782" s="230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31" t="s">
        <v>145</v>
      </c>
      <c r="AT782" s="231" t="s">
        <v>140</v>
      </c>
      <c r="AU782" s="231" t="s">
        <v>83</v>
      </c>
      <c r="AY782" s="19" t="s">
        <v>137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19" t="s">
        <v>81</v>
      </c>
      <c r="BK782" s="232">
        <f>ROUND(I782*H782,2)</f>
        <v>0</v>
      </c>
      <c r="BL782" s="19" t="s">
        <v>145</v>
      </c>
      <c r="BM782" s="231" t="s">
        <v>2071</v>
      </c>
    </row>
    <row r="783" s="2" customFormat="1" ht="21.75" customHeight="1">
      <c r="A783" s="40"/>
      <c r="B783" s="41"/>
      <c r="C783" s="220" t="s">
        <v>705</v>
      </c>
      <c r="D783" s="220" t="s">
        <v>140</v>
      </c>
      <c r="E783" s="221" t="s">
        <v>924</v>
      </c>
      <c r="F783" s="222" t="s">
        <v>925</v>
      </c>
      <c r="G783" s="223" t="s">
        <v>170</v>
      </c>
      <c r="H783" s="224">
        <v>139.178</v>
      </c>
      <c r="I783" s="225"/>
      <c r="J783" s="226">
        <f>ROUND(I783*H783,2)</f>
        <v>0</v>
      </c>
      <c r="K783" s="222" t="s">
        <v>144</v>
      </c>
      <c r="L783" s="46"/>
      <c r="M783" s="227" t="s">
        <v>19</v>
      </c>
      <c r="N783" s="228" t="s">
        <v>44</v>
      </c>
      <c r="O783" s="86"/>
      <c r="P783" s="229">
        <f>O783*H783</f>
        <v>0</v>
      </c>
      <c r="Q783" s="229">
        <v>0</v>
      </c>
      <c r="R783" s="229">
        <f>Q783*H783</f>
        <v>0</v>
      </c>
      <c r="S783" s="229">
        <v>0</v>
      </c>
      <c r="T783" s="230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31" t="s">
        <v>145</v>
      </c>
      <c r="AT783" s="231" t="s">
        <v>140</v>
      </c>
      <c r="AU783" s="231" t="s">
        <v>83</v>
      </c>
      <c r="AY783" s="19" t="s">
        <v>137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9" t="s">
        <v>81</v>
      </c>
      <c r="BK783" s="232">
        <f>ROUND(I783*H783,2)</f>
        <v>0</v>
      </c>
      <c r="BL783" s="19" t="s">
        <v>145</v>
      </c>
      <c r="BM783" s="231" t="s">
        <v>2072</v>
      </c>
    </row>
    <row r="784" s="12" customFormat="1" ht="22.8" customHeight="1">
      <c r="A784" s="12"/>
      <c r="B784" s="204"/>
      <c r="C784" s="205"/>
      <c r="D784" s="206" t="s">
        <v>72</v>
      </c>
      <c r="E784" s="218" t="s">
        <v>927</v>
      </c>
      <c r="F784" s="218" t="s">
        <v>928</v>
      </c>
      <c r="G784" s="205"/>
      <c r="H784" s="205"/>
      <c r="I784" s="208"/>
      <c r="J784" s="219">
        <f>BK784</f>
        <v>0</v>
      </c>
      <c r="K784" s="205"/>
      <c r="L784" s="210"/>
      <c r="M784" s="211"/>
      <c r="N784" s="212"/>
      <c r="O784" s="212"/>
      <c r="P784" s="213">
        <f>P785</f>
        <v>0</v>
      </c>
      <c r="Q784" s="212"/>
      <c r="R784" s="213">
        <f>R785</f>
        <v>0</v>
      </c>
      <c r="S784" s="212"/>
      <c r="T784" s="214">
        <f>T785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15" t="s">
        <v>81</v>
      </c>
      <c r="AT784" s="216" t="s">
        <v>72</v>
      </c>
      <c r="AU784" s="216" t="s">
        <v>81</v>
      </c>
      <c r="AY784" s="215" t="s">
        <v>137</v>
      </c>
      <c r="BK784" s="217">
        <f>BK785</f>
        <v>0</v>
      </c>
    </row>
    <row r="785" s="2" customFormat="1" ht="66.75" customHeight="1">
      <c r="A785" s="40"/>
      <c r="B785" s="41"/>
      <c r="C785" s="220" t="s">
        <v>709</v>
      </c>
      <c r="D785" s="220" t="s">
        <v>140</v>
      </c>
      <c r="E785" s="221" t="s">
        <v>2073</v>
      </c>
      <c r="F785" s="222" t="s">
        <v>2074</v>
      </c>
      <c r="G785" s="223" t="s">
        <v>170</v>
      </c>
      <c r="H785" s="224">
        <v>327.52600000000001</v>
      </c>
      <c r="I785" s="225"/>
      <c r="J785" s="226">
        <f>ROUND(I785*H785,2)</f>
        <v>0</v>
      </c>
      <c r="K785" s="222" t="s">
        <v>144</v>
      </c>
      <c r="L785" s="46"/>
      <c r="M785" s="227" t="s">
        <v>19</v>
      </c>
      <c r="N785" s="228" t="s">
        <v>44</v>
      </c>
      <c r="O785" s="86"/>
      <c r="P785" s="229">
        <f>O785*H785</f>
        <v>0</v>
      </c>
      <c r="Q785" s="229">
        <v>0</v>
      </c>
      <c r="R785" s="229">
        <f>Q785*H785</f>
        <v>0</v>
      </c>
      <c r="S785" s="229">
        <v>0</v>
      </c>
      <c r="T785" s="230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31" t="s">
        <v>145</v>
      </c>
      <c r="AT785" s="231" t="s">
        <v>140</v>
      </c>
      <c r="AU785" s="231" t="s">
        <v>83</v>
      </c>
      <c r="AY785" s="19" t="s">
        <v>137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19" t="s">
        <v>81</v>
      </c>
      <c r="BK785" s="232">
        <f>ROUND(I785*H785,2)</f>
        <v>0</v>
      </c>
      <c r="BL785" s="19" t="s">
        <v>145</v>
      </c>
      <c r="BM785" s="231" t="s">
        <v>2075</v>
      </c>
    </row>
    <row r="786" s="12" customFormat="1" ht="25.92" customHeight="1">
      <c r="A786" s="12"/>
      <c r="B786" s="204"/>
      <c r="C786" s="205"/>
      <c r="D786" s="206" t="s">
        <v>72</v>
      </c>
      <c r="E786" s="207" t="s">
        <v>933</v>
      </c>
      <c r="F786" s="207" t="s">
        <v>934</v>
      </c>
      <c r="G786" s="205"/>
      <c r="H786" s="205"/>
      <c r="I786" s="208"/>
      <c r="J786" s="209">
        <f>BK786</f>
        <v>0</v>
      </c>
      <c r="K786" s="205"/>
      <c r="L786" s="210"/>
      <c r="M786" s="211"/>
      <c r="N786" s="212"/>
      <c r="O786" s="212"/>
      <c r="P786" s="213">
        <f>P787+P890+P924+P947+P984+P1061+P1213</f>
        <v>0</v>
      </c>
      <c r="Q786" s="212"/>
      <c r="R786" s="213">
        <f>R787+R890+R924+R947+R984+R1061+R1213</f>
        <v>2.4861285400000002</v>
      </c>
      <c r="S786" s="212"/>
      <c r="T786" s="214">
        <f>T787+T890+T924+T947+T984+T1061+T1213</f>
        <v>1.3638925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5" t="s">
        <v>83</v>
      </c>
      <c r="AT786" s="216" t="s">
        <v>72</v>
      </c>
      <c r="AU786" s="216" t="s">
        <v>73</v>
      </c>
      <c r="AY786" s="215" t="s">
        <v>137</v>
      </c>
      <c r="BK786" s="217">
        <f>BK787+BK890+BK924+BK947+BK984+BK1061+BK1213</f>
        <v>0</v>
      </c>
    </row>
    <row r="787" s="12" customFormat="1" ht="22.8" customHeight="1">
      <c r="A787" s="12"/>
      <c r="B787" s="204"/>
      <c r="C787" s="205"/>
      <c r="D787" s="206" t="s">
        <v>72</v>
      </c>
      <c r="E787" s="218" t="s">
        <v>935</v>
      </c>
      <c r="F787" s="218" t="s">
        <v>936</v>
      </c>
      <c r="G787" s="205"/>
      <c r="H787" s="205"/>
      <c r="I787" s="208"/>
      <c r="J787" s="219">
        <f>BK787</f>
        <v>0</v>
      </c>
      <c r="K787" s="205"/>
      <c r="L787" s="210"/>
      <c r="M787" s="211"/>
      <c r="N787" s="212"/>
      <c r="O787" s="212"/>
      <c r="P787" s="213">
        <f>SUM(P788:P889)</f>
        <v>0</v>
      </c>
      <c r="Q787" s="212"/>
      <c r="R787" s="213">
        <f>SUM(R788:R889)</f>
        <v>1.3355385399999999</v>
      </c>
      <c r="S787" s="212"/>
      <c r="T787" s="214">
        <f>SUM(T788:T889)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215" t="s">
        <v>83</v>
      </c>
      <c r="AT787" s="216" t="s">
        <v>72</v>
      </c>
      <c r="AU787" s="216" t="s">
        <v>81</v>
      </c>
      <c r="AY787" s="215" t="s">
        <v>137</v>
      </c>
      <c r="BK787" s="217">
        <f>SUM(BK788:BK889)</f>
        <v>0</v>
      </c>
    </row>
    <row r="788" s="2" customFormat="1" ht="33" customHeight="1">
      <c r="A788" s="40"/>
      <c r="B788" s="41"/>
      <c r="C788" s="220" t="s">
        <v>713</v>
      </c>
      <c r="D788" s="220" t="s">
        <v>140</v>
      </c>
      <c r="E788" s="221" t="s">
        <v>938</v>
      </c>
      <c r="F788" s="222" t="s">
        <v>939</v>
      </c>
      <c r="G788" s="223" t="s">
        <v>143</v>
      </c>
      <c r="H788" s="224">
        <v>84.120000000000005</v>
      </c>
      <c r="I788" s="225"/>
      <c r="J788" s="226">
        <f>ROUND(I788*H788,2)</f>
        <v>0</v>
      </c>
      <c r="K788" s="222" t="s">
        <v>144</v>
      </c>
      <c r="L788" s="46"/>
      <c r="M788" s="227" t="s">
        <v>19</v>
      </c>
      <c r="N788" s="228" t="s">
        <v>44</v>
      </c>
      <c r="O788" s="86"/>
      <c r="P788" s="229">
        <f>O788*H788</f>
        <v>0</v>
      </c>
      <c r="Q788" s="229">
        <v>0</v>
      </c>
      <c r="R788" s="229">
        <f>Q788*H788</f>
        <v>0</v>
      </c>
      <c r="S788" s="229">
        <v>0</v>
      </c>
      <c r="T788" s="230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31" t="s">
        <v>239</v>
      </c>
      <c r="AT788" s="231" t="s">
        <v>140</v>
      </c>
      <c r="AU788" s="231" t="s">
        <v>83</v>
      </c>
      <c r="AY788" s="19" t="s">
        <v>137</v>
      </c>
      <c r="BE788" s="232">
        <f>IF(N788="základní",J788,0)</f>
        <v>0</v>
      </c>
      <c r="BF788" s="232">
        <f>IF(N788="snížená",J788,0)</f>
        <v>0</v>
      </c>
      <c r="BG788" s="232">
        <f>IF(N788="zákl. přenesená",J788,0)</f>
        <v>0</v>
      </c>
      <c r="BH788" s="232">
        <f>IF(N788="sníž. přenesená",J788,0)</f>
        <v>0</v>
      </c>
      <c r="BI788" s="232">
        <f>IF(N788="nulová",J788,0)</f>
        <v>0</v>
      </c>
      <c r="BJ788" s="19" t="s">
        <v>81</v>
      </c>
      <c r="BK788" s="232">
        <f>ROUND(I788*H788,2)</f>
        <v>0</v>
      </c>
      <c r="BL788" s="19" t="s">
        <v>239</v>
      </c>
      <c r="BM788" s="231" t="s">
        <v>2076</v>
      </c>
    </row>
    <row r="789" s="14" customFormat="1">
      <c r="A789" s="14"/>
      <c r="B789" s="244"/>
      <c r="C789" s="245"/>
      <c r="D789" s="235" t="s">
        <v>147</v>
      </c>
      <c r="E789" s="246" t="s">
        <v>19</v>
      </c>
      <c r="F789" s="247" t="s">
        <v>2077</v>
      </c>
      <c r="G789" s="245"/>
      <c r="H789" s="248">
        <v>94.599999999999994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147</v>
      </c>
      <c r="AU789" s="254" t="s">
        <v>83</v>
      </c>
      <c r="AV789" s="14" t="s">
        <v>83</v>
      </c>
      <c r="AW789" s="14" t="s">
        <v>35</v>
      </c>
      <c r="AX789" s="14" t="s">
        <v>73</v>
      </c>
      <c r="AY789" s="254" t="s">
        <v>137</v>
      </c>
    </row>
    <row r="790" s="14" customFormat="1">
      <c r="A790" s="14"/>
      <c r="B790" s="244"/>
      <c r="C790" s="245"/>
      <c r="D790" s="235" t="s">
        <v>147</v>
      </c>
      <c r="E790" s="246" t="s">
        <v>19</v>
      </c>
      <c r="F790" s="247" t="s">
        <v>2078</v>
      </c>
      <c r="G790" s="245"/>
      <c r="H790" s="248">
        <v>-8.1180000000000003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147</v>
      </c>
      <c r="AU790" s="254" t="s">
        <v>83</v>
      </c>
      <c r="AV790" s="14" t="s">
        <v>83</v>
      </c>
      <c r="AW790" s="14" t="s">
        <v>35</v>
      </c>
      <c r="AX790" s="14" t="s">
        <v>73</v>
      </c>
      <c r="AY790" s="254" t="s">
        <v>137</v>
      </c>
    </row>
    <row r="791" s="14" customFormat="1">
      <c r="A791" s="14"/>
      <c r="B791" s="244"/>
      <c r="C791" s="245"/>
      <c r="D791" s="235" t="s">
        <v>147</v>
      </c>
      <c r="E791" s="246" t="s">
        <v>19</v>
      </c>
      <c r="F791" s="247" t="s">
        <v>2079</v>
      </c>
      <c r="G791" s="245"/>
      <c r="H791" s="248">
        <v>-2.3620000000000001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147</v>
      </c>
      <c r="AU791" s="254" t="s">
        <v>83</v>
      </c>
      <c r="AV791" s="14" t="s">
        <v>83</v>
      </c>
      <c r="AW791" s="14" t="s">
        <v>35</v>
      </c>
      <c r="AX791" s="14" t="s">
        <v>73</v>
      </c>
      <c r="AY791" s="254" t="s">
        <v>137</v>
      </c>
    </row>
    <row r="792" s="15" customFormat="1">
      <c r="A792" s="15"/>
      <c r="B792" s="265"/>
      <c r="C792" s="266"/>
      <c r="D792" s="235" t="s">
        <v>147</v>
      </c>
      <c r="E792" s="267" t="s">
        <v>19</v>
      </c>
      <c r="F792" s="268" t="s">
        <v>201</v>
      </c>
      <c r="G792" s="266"/>
      <c r="H792" s="269">
        <v>84.120000000000005</v>
      </c>
      <c r="I792" s="270"/>
      <c r="J792" s="266"/>
      <c r="K792" s="266"/>
      <c r="L792" s="271"/>
      <c r="M792" s="272"/>
      <c r="N792" s="273"/>
      <c r="O792" s="273"/>
      <c r="P792" s="273"/>
      <c r="Q792" s="273"/>
      <c r="R792" s="273"/>
      <c r="S792" s="273"/>
      <c r="T792" s="274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5" t="s">
        <v>147</v>
      </c>
      <c r="AU792" s="275" t="s">
        <v>83</v>
      </c>
      <c r="AV792" s="15" t="s">
        <v>145</v>
      </c>
      <c r="AW792" s="15" t="s">
        <v>35</v>
      </c>
      <c r="AX792" s="15" t="s">
        <v>81</v>
      </c>
      <c r="AY792" s="275" t="s">
        <v>137</v>
      </c>
    </row>
    <row r="793" s="2" customFormat="1" ht="33" customHeight="1">
      <c r="A793" s="40"/>
      <c r="B793" s="41"/>
      <c r="C793" s="220" t="s">
        <v>719</v>
      </c>
      <c r="D793" s="220" t="s">
        <v>140</v>
      </c>
      <c r="E793" s="221" t="s">
        <v>945</v>
      </c>
      <c r="F793" s="222" t="s">
        <v>946</v>
      </c>
      <c r="G793" s="223" t="s">
        <v>143</v>
      </c>
      <c r="H793" s="224">
        <v>12.978</v>
      </c>
      <c r="I793" s="225"/>
      <c r="J793" s="226">
        <f>ROUND(I793*H793,2)</f>
        <v>0</v>
      </c>
      <c r="K793" s="222" t="s">
        <v>144</v>
      </c>
      <c r="L793" s="46"/>
      <c r="M793" s="227" t="s">
        <v>19</v>
      </c>
      <c r="N793" s="228" t="s">
        <v>44</v>
      </c>
      <c r="O793" s="86"/>
      <c r="P793" s="229">
        <f>O793*H793</f>
        <v>0</v>
      </c>
      <c r="Q793" s="229">
        <v>0</v>
      </c>
      <c r="R793" s="229">
        <f>Q793*H793</f>
        <v>0</v>
      </c>
      <c r="S793" s="229">
        <v>0</v>
      </c>
      <c r="T793" s="230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31" t="s">
        <v>239</v>
      </c>
      <c r="AT793" s="231" t="s">
        <v>140</v>
      </c>
      <c r="AU793" s="231" t="s">
        <v>83</v>
      </c>
      <c r="AY793" s="19" t="s">
        <v>137</v>
      </c>
      <c r="BE793" s="232">
        <f>IF(N793="základní",J793,0)</f>
        <v>0</v>
      </c>
      <c r="BF793" s="232">
        <f>IF(N793="snížená",J793,0)</f>
        <v>0</v>
      </c>
      <c r="BG793" s="232">
        <f>IF(N793="zákl. přenesená",J793,0)</f>
        <v>0</v>
      </c>
      <c r="BH793" s="232">
        <f>IF(N793="sníž. přenesená",J793,0)</f>
        <v>0</v>
      </c>
      <c r="BI793" s="232">
        <f>IF(N793="nulová",J793,0)</f>
        <v>0</v>
      </c>
      <c r="BJ793" s="19" t="s">
        <v>81</v>
      </c>
      <c r="BK793" s="232">
        <f>ROUND(I793*H793,2)</f>
        <v>0</v>
      </c>
      <c r="BL793" s="19" t="s">
        <v>239</v>
      </c>
      <c r="BM793" s="231" t="s">
        <v>2080</v>
      </c>
    </row>
    <row r="794" s="14" customFormat="1">
      <c r="A794" s="14"/>
      <c r="B794" s="244"/>
      <c r="C794" s="245"/>
      <c r="D794" s="235" t="s">
        <v>147</v>
      </c>
      <c r="E794" s="246" t="s">
        <v>19</v>
      </c>
      <c r="F794" s="247" t="s">
        <v>1997</v>
      </c>
      <c r="G794" s="245"/>
      <c r="H794" s="248">
        <v>1.2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147</v>
      </c>
      <c r="AU794" s="254" t="s">
        <v>83</v>
      </c>
      <c r="AV794" s="14" t="s">
        <v>83</v>
      </c>
      <c r="AW794" s="14" t="s">
        <v>35</v>
      </c>
      <c r="AX794" s="14" t="s">
        <v>73</v>
      </c>
      <c r="AY794" s="254" t="s">
        <v>137</v>
      </c>
    </row>
    <row r="795" s="14" customFormat="1">
      <c r="A795" s="14"/>
      <c r="B795" s="244"/>
      <c r="C795" s="245"/>
      <c r="D795" s="235" t="s">
        <v>147</v>
      </c>
      <c r="E795" s="246" t="s">
        <v>19</v>
      </c>
      <c r="F795" s="247" t="s">
        <v>2081</v>
      </c>
      <c r="G795" s="245"/>
      <c r="H795" s="248">
        <v>3.48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147</v>
      </c>
      <c r="AU795" s="254" t="s">
        <v>83</v>
      </c>
      <c r="AV795" s="14" t="s">
        <v>83</v>
      </c>
      <c r="AW795" s="14" t="s">
        <v>35</v>
      </c>
      <c r="AX795" s="14" t="s">
        <v>73</v>
      </c>
      <c r="AY795" s="254" t="s">
        <v>137</v>
      </c>
    </row>
    <row r="796" s="14" customFormat="1">
      <c r="A796" s="14"/>
      <c r="B796" s="244"/>
      <c r="C796" s="245"/>
      <c r="D796" s="235" t="s">
        <v>147</v>
      </c>
      <c r="E796" s="246" t="s">
        <v>19</v>
      </c>
      <c r="F796" s="247" t="s">
        <v>2082</v>
      </c>
      <c r="G796" s="245"/>
      <c r="H796" s="248">
        <v>1.8480000000000001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147</v>
      </c>
      <c r="AU796" s="254" t="s">
        <v>83</v>
      </c>
      <c r="AV796" s="14" t="s">
        <v>83</v>
      </c>
      <c r="AW796" s="14" t="s">
        <v>35</v>
      </c>
      <c r="AX796" s="14" t="s">
        <v>73</v>
      </c>
      <c r="AY796" s="254" t="s">
        <v>137</v>
      </c>
    </row>
    <row r="797" s="14" customFormat="1">
      <c r="A797" s="14"/>
      <c r="B797" s="244"/>
      <c r="C797" s="245"/>
      <c r="D797" s="235" t="s">
        <v>147</v>
      </c>
      <c r="E797" s="246" t="s">
        <v>19</v>
      </c>
      <c r="F797" s="247" t="s">
        <v>2083</v>
      </c>
      <c r="G797" s="245"/>
      <c r="H797" s="248">
        <v>6.4500000000000002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147</v>
      </c>
      <c r="AU797" s="254" t="s">
        <v>83</v>
      </c>
      <c r="AV797" s="14" t="s">
        <v>83</v>
      </c>
      <c r="AW797" s="14" t="s">
        <v>35</v>
      </c>
      <c r="AX797" s="14" t="s">
        <v>73</v>
      </c>
      <c r="AY797" s="254" t="s">
        <v>137</v>
      </c>
    </row>
    <row r="798" s="15" customFormat="1">
      <c r="A798" s="15"/>
      <c r="B798" s="265"/>
      <c r="C798" s="266"/>
      <c r="D798" s="235" t="s">
        <v>147</v>
      </c>
      <c r="E798" s="267" t="s">
        <v>19</v>
      </c>
      <c r="F798" s="268" t="s">
        <v>201</v>
      </c>
      <c r="G798" s="266"/>
      <c r="H798" s="269">
        <v>12.978</v>
      </c>
      <c r="I798" s="270"/>
      <c r="J798" s="266"/>
      <c r="K798" s="266"/>
      <c r="L798" s="271"/>
      <c r="M798" s="272"/>
      <c r="N798" s="273"/>
      <c r="O798" s="273"/>
      <c r="P798" s="273"/>
      <c r="Q798" s="273"/>
      <c r="R798" s="273"/>
      <c r="S798" s="273"/>
      <c r="T798" s="274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5" t="s">
        <v>147</v>
      </c>
      <c r="AU798" s="275" t="s">
        <v>83</v>
      </c>
      <c r="AV798" s="15" t="s">
        <v>145</v>
      </c>
      <c r="AW798" s="15" t="s">
        <v>35</v>
      </c>
      <c r="AX798" s="15" t="s">
        <v>81</v>
      </c>
      <c r="AY798" s="275" t="s">
        <v>137</v>
      </c>
    </row>
    <row r="799" s="2" customFormat="1" ht="16.5" customHeight="1">
      <c r="A799" s="40"/>
      <c r="B799" s="41"/>
      <c r="C799" s="255" t="s">
        <v>730</v>
      </c>
      <c r="D799" s="255" t="s">
        <v>157</v>
      </c>
      <c r="E799" s="256" t="s">
        <v>950</v>
      </c>
      <c r="F799" s="257" t="s">
        <v>951</v>
      </c>
      <c r="G799" s="258" t="s">
        <v>170</v>
      </c>
      <c r="H799" s="259">
        <v>0.034000000000000002</v>
      </c>
      <c r="I799" s="260"/>
      <c r="J799" s="261">
        <f>ROUND(I799*H799,2)</f>
        <v>0</v>
      </c>
      <c r="K799" s="257" t="s">
        <v>144</v>
      </c>
      <c r="L799" s="262"/>
      <c r="M799" s="263" t="s">
        <v>19</v>
      </c>
      <c r="N799" s="264" t="s">
        <v>44</v>
      </c>
      <c r="O799" s="86"/>
      <c r="P799" s="229">
        <f>O799*H799</f>
        <v>0</v>
      </c>
      <c r="Q799" s="229">
        <v>1</v>
      </c>
      <c r="R799" s="229">
        <f>Q799*H799</f>
        <v>0.034000000000000002</v>
      </c>
      <c r="S799" s="229">
        <v>0</v>
      </c>
      <c r="T799" s="230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31" t="s">
        <v>353</v>
      </c>
      <c r="AT799" s="231" t="s">
        <v>157</v>
      </c>
      <c r="AU799" s="231" t="s">
        <v>83</v>
      </c>
      <c r="AY799" s="19" t="s">
        <v>137</v>
      </c>
      <c r="BE799" s="232">
        <f>IF(N799="základní",J799,0)</f>
        <v>0</v>
      </c>
      <c r="BF799" s="232">
        <f>IF(N799="snížená",J799,0)</f>
        <v>0</v>
      </c>
      <c r="BG799" s="232">
        <f>IF(N799="zákl. přenesená",J799,0)</f>
        <v>0</v>
      </c>
      <c r="BH799" s="232">
        <f>IF(N799="sníž. přenesená",J799,0)</f>
        <v>0</v>
      </c>
      <c r="BI799" s="232">
        <f>IF(N799="nulová",J799,0)</f>
        <v>0</v>
      </c>
      <c r="BJ799" s="19" t="s">
        <v>81</v>
      </c>
      <c r="BK799" s="232">
        <f>ROUND(I799*H799,2)</f>
        <v>0</v>
      </c>
      <c r="BL799" s="19" t="s">
        <v>239</v>
      </c>
      <c r="BM799" s="231" t="s">
        <v>2084</v>
      </c>
    </row>
    <row r="800" s="14" customFormat="1">
      <c r="A800" s="14"/>
      <c r="B800" s="244"/>
      <c r="C800" s="245"/>
      <c r="D800" s="235" t="s">
        <v>147</v>
      </c>
      <c r="E800" s="246" t="s">
        <v>19</v>
      </c>
      <c r="F800" s="247" t="s">
        <v>2085</v>
      </c>
      <c r="G800" s="245"/>
      <c r="H800" s="248">
        <v>0.034000000000000002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4" t="s">
        <v>147</v>
      </c>
      <c r="AU800" s="254" t="s">
        <v>83</v>
      </c>
      <c r="AV800" s="14" t="s">
        <v>83</v>
      </c>
      <c r="AW800" s="14" t="s">
        <v>35</v>
      </c>
      <c r="AX800" s="14" t="s">
        <v>81</v>
      </c>
      <c r="AY800" s="254" t="s">
        <v>137</v>
      </c>
    </row>
    <row r="801" s="2" customFormat="1" ht="21.75" customHeight="1">
      <c r="A801" s="40"/>
      <c r="B801" s="41"/>
      <c r="C801" s="220" t="s">
        <v>736</v>
      </c>
      <c r="D801" s="220" t="s">
        <v>140</v>
      </c>
      <c r="E801" s="221" t="s">
        <v>2086</v>
      </c>
      <c r="F801" s="222" t="s">
        <v>2087</v>
      </c>
      <c r="G801" s="223" t="s">
        <v>143</v>
      </c>
      <c r="H801" s="224">
        <v>84.120000000000005</v>
      </c>
      <c r="I801" s="225"/>
      <c r="J801" s="226">
        <f>ROUND(I801*H801,2)</f>
        <v>0</v>
      </c>
      <c r="K801" s="222" t="s">
        <v>144</v>
      </c>
      <c r="L801" s="46"/>
      <c r="M801" s="227" t="s">
        <v>19</v>
      </c>
      <c r="N801" s="228" t="s">
        <v>44</v>
      </c>
      <c r="O801" s="86"/>
      <c r="P801" s="229">
        <f>O801*H801</f>
        <v>0</v>
      </c>
      <c r="Q801" s="229">
        <v>0</v>
      </c>
      <c r="R801" s="229">
        <f>Q801*H801</f>
        <v>0</v>
      </c>
      <c r="S801" s="229">
        <v>0</v>
      </c>
      <c r="T801" s="230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31" t="s">
        <v>239</v>
      </c>
      <c r="AT801" s="231" t="s">
        <v>140</v>
      </c>
      <c r="AU801" s="231" t="s">
        <v>83</v>
      </c>
      <c r="AY801" s="19" t="s">
        <v>137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19" t="s">
        <v>81</v>
      </c>
      <c r="BK801" s="232">
        <f>ROUND(I801*H801,2)</f>
        <v>0</v>
      </c>
      <c r="BL801" s="19" t="s">
        <v>239</v>
      </c>
      <c r="BM801" s="231" t="s">
        <v>2088</v>
      </c>
    </row>
    <row r="802" s="14" customFormat="1">
      <c r="A802" s="14"/>
      <c r="B802" s="244"/>
      <c r="C802" s="245"/>
      <c r="D802" s="235" t="s">
        <v>147</v>
      </c>
      <c r="E802" s="246" t="s">
        <v>19</v>
      </c>
      <c r="F802" s="247" t="s">
        <v>2077</v>
      </c>
      <c r="G802" s="245"/>
      <c r="H802" s="248">
        <v>94.599999999999994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147</v>
      </c>
      <c r="AU802" s="254" t="s">
        <v>83</v>
      </c>
      <c r="AV802" s="14" t="s">
        <v>83</v>
      </c>
      <c r="AW802" s="14" t="s">
        <v>35</v>
      </c>
      <c r="AX802" s="14" t="s">
        <v>73</v>
      </c>
      <c r="AY802" s="254" t="s">
        <v>137</v>
      </c>
    </row>
    <row r="803" s="14" customFormat="1">
      <c r="A803" s="14"/>
      <c r="B803" s="244"/>
      <c r="C803" s="245"/>
      <c r="D803" s="235" t="s">
        <v>147</v>
      </c>
      <c r="E803" s="246" t="s">
        <v>19</v>
      </c>
      <c r="F803" s="247" t="s">
        <v>2078</v>
      </c>
      <c r="G803" s="245"/>
      <c r="H803" s="248">
        <v>-8.1180000000000003</v>
      </c>
      <c r="I803" s="249"/>
      <c r="J803" s="245"/>
      <c r="K803" s="245"/>
      <c r="L803" s="250"/>
      <c r="M803" s="251"/>
      <c r="N803" s="252"/>
      <c r="O803" s="252"/>
      <c r="P803" s="252"/>
      <c r="Q803" s="252"/>
      <c r="R803" s="252"/>
      <c r="S803" s="252"/>
      <c r="T803" s="25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4" t="s">
        <v>147</v>
      </c>
      <c r="AU803" s="254" t="s">
        <v>83</v>
      </c>
      <c r="AV803" s="14" t="s">
        <v>83</v>
      </c>
      <c r="AW803" s="14" t="s">
        <v>35</v>
      </c>
      <c r="AX803" s="14" t="s">
        <v>73</v>
      </c>
      <c r="AY803" s="254" t="s">
        <v>137</v>
      </c>
    </row>
    <row r="804" s="14" customFormat="1">
      <c r="A804" s="14"/>
      <c r="B804" s="244"/>
      <c r="C804" s="245"/>
      <c r="D804" s="235" t="s">
        <v>147</v>
      </c>
      <c r="E804" s="246" t="s">
        <v>19</v>
      </c>
      <c r="F804" s="247" t="s">
        <v>2079</v>
      </c>
      <c r="G804" s="245"/>
      <c r="H804" s="248">
        <v>-2.3620000000000001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147</v>
      </c>
      <c r="AU804" s="254" t="s">
        <v>83</v>
      </c>
      <c r="AV804" s="14" t="s">
        <v>83</v>
      </c>
      <c r="AW804" s="14" t="s">
        <v>35</v>
      </c>
      <c r="AX804" s="14" t="s">
        <v>73</v>
      </c>
      <c r="AY804" s="254" t="s">
        <v>137</v>
      </c>
    </row>
    <row r="805" s="15" customFormat="1">
      <c r="A805" s="15"/>
      <c r="B805" s="265"/>
      <c r="C805" s="266"/>
      <c r="D805" s="235" t="s">
        <v>147</v>
      </c>
      <c r="E805" s="267" t="s">
        <v>19</v>
      </c>
      <c r="F805" s="268" t="s">
        <v>201</v>
      </c>
      <c r="G805" s="266"/>
      <c r="H805" s="269">
        <v>84.120000000000005</v>
      </c>
      <c r="I805" s="270"/>
      <c r="J805" s="266"/>
      <c r="K805" s="266"/>
      <c r="L805" s="271"/>
      <c r="M805" s="272"/>
      <c r="N805" s="273"/>
      <c r="O805" s="273"/>
      <c r="P805" s="273"/>
      <c r="Q805" s="273"/>
      <c r="R805" s="273"/>
      <c r="S805" s="273"/>
      <c r="T805" s="274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75" t="s">
        <v>147</v>
      </c>
      <c r="AU805" s="275" t="s">
        <v>83</v>
      </c>
      <c r="AV805" s="15" t="s">
        <v>145</v>
      </c>
      <c r="AW805" s="15" t="s">
        <v>35</v>
      </c>
      <c r="AX805" s="15" t="s">
        <v>81</v>
      </c>
      <c r="AY805" s="275" t="s">
        <v>137</v>
      </c>
    </row>
    <row r="806" s="2" customFormat="1" ht="21.75" customHeight="1">
      <c r="A806" s="40"/>
      <c r="B806" s="41"/>
      <c r="C806" s="255" t="s">
        <v>741</v>
      </c>
      <c r="D806" s="255" t="s">
        <v>157</v>
      </c>
      <c r="E806" s="256" t="s">
        <v>2089</v>
      </c>
      <c r="F806" s="257" t="s">
        <v>2090</v>
      </c>
      <c r="G806" s="258" t="s">
        <v>143</v>
      </c>
      <c r="H806" s="259">
        <v>96.738</v>
      </c>
      <c r="I806" s="260"/>
      <c r="J806" s="261">
        <f>ROUND(I806*H806,2)</f>
        <v>0</v>
      </c>
      <c r="K806" s="257" t="s">
        <v>144</v>
      </c>
      <c r="L806" s="262"/>
      <c r="M806" s="263" t="s">
        <v>19</v>
      </c>
      <c r="N806" s="264" t="s">
        <v>44</v>
      </c>
      <c r="O806" s="86"/>
      <c r="P806" s="229">
        <f>O806*H806</f>
        <v>0</v>
      </c>
      <c r="Q806" s="229">
        <v>0.00050000000000000001</v>
      </c>
      <c r="R806" s="229">
        <f>Q806*H806</f>
        <v>0.048369000000000002</v>
      </c>
      <c r="S806" s="229">
        <v>0</v>
      </c>
      <c r="T806" s="230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31" t="s">
        <v>353</v>
      </c>
      <c r="AT806" s="231" t="s">
        <v>157</v>
      </c>
      <c r="AU806" s="231" t="s">
        <v>83</v>
      </c>
      <c r="AY806" s="19" t="s">
        <v>137</v>
      </c>
      <c r="BE806" s="232">
        <f>IF(N806="základní",J806,0)</f>
        <v>0</v>
      </c>
      <c r="BF806" s="232">
        <f>IF(N806="snížená",J806,0)</f>
        <v>0</v>
      </c>
      <c r="BG806" s="232">
        <f>IF(N806="zákl. přenesená",J806,0)</f>
        <v>0</v>
      </c>
      <c r="BH806" s="232">
        <f>IF(N806="sníž. přenesená",J806,0)</f>
        <v>0</v>
      </c>
      <c r="BI806" s="232">
        <f>IF(N806="nulová",J806,0)</f>
        <v>0</v>
      </c>
      <c r="BJ806" s="19" t="s">
        <v>81</v>
      </c>
      <c r="BK806" s="232">
        <f>ROUND(I806*H806,2)</f>
        <v>0</v>
      </c>
      <c r="BL806" s="19" t="s">
        <v>239</v>
      </c>
      <c r="BM806" s="231" t="s">
        <v>2091</v>
      </c>
    </row>
    <row r="807" s="14" customFormat="1">
      <c r="A807" s="14"/>
      <c r="B807" s="244"/>
      <c r="C807" s="245"/>
      <c r="D807" s="235" t="s">
        <v>147</v>
      </c>
      <c r="E807" s="246" t="s">
        <v>19</v>
      </c>
      <c r="F807" s="247" t="s">
        <v>2077</v>
      </c>
      <c r="G807" s="245"/>
      <c r="H807" s="248">
        <v>94.599999999999994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147</v>
      </c>
      <c r="AU807" s="254" t="s">
        <v>83</v>
      </c>
      <c r="AV807" s="14" t="s">
        <v>83</v>
      </c>
      <c r="AW807" s="14" t="s">
        <v>35</v>
      </c>
      <c r="AX807" s="14" t="s">
        <v>73</v>
      </c>
      <c r="AY807" s="254" t="s">
        <v>137</v>
      </c>
    </row>
    <row r="808" s="14" customFormat="1">
      <c r="A808" s="14"/>
      <c r="B808" s="244"/>
      <c r="C808" s="245"/>
      <c r="D808" s="235" t="s">
        <v>147</v>
      </c>
      <c r="E808" s="246" t="s">
        <v>19</v>
      </c>
      <c r="F808" s="247" t="s">
        <v>2078</v>
      </c>
      <c r="G808" s="245"/>
      <c r="H808" s="248">
        <v>-8.1180000000000003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147</v>
      </c>
      <c r="AU808" s="254" t="s">
        <v>83</v>
      </c>
      <c r="AV808" s="14" t="s">
        <v>83</v>
      </c>
      <c r="AW808" s="14" t="s">
        <v>35</v>
      </c>
      <c r="AX808" s="14" t="s">
        <v>73</v>
      </c>
      <c r="AY808" s="254" t="s">
        <v>137</v>
      </c>
    </row>
    <row r="809" s="14" customFormat="1">
      <c r="A809" s="14"/>
      <c r="B809" s="244"/>
      <c r="C809" s="245"/>
      <c r="D809" s="235" t="s">
        <v>147</v>
      </c>
      <c r="E809" s="246" t="s">
        <v>19</v>
      </c>
      <c r="F809" s="247" t="s">
        <v>2079</v>
      </c>
      <c r="G809" s="245"/>
      <c r="H809" s="248">
        <v>-2.3620000000000001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147</v>
      </c>
      <c r="AU809" s="254" t="s">
        <v>83</v>
      </c>
      <c r="AV809" s="14" t="s">
        <v>83</v>
      </c>
      <c r="AW809" s="14" t="s">
        <v>35</v>
      </c>
      <c r="AX809" s="14" t="s">
        <v>73</v>
      </c>
      <c r="AY809" s="254" t="s">
        <v>137</v>
      </c>
    </row>
    <row r="810" s="15" customFormat="1">
      <c r="A810" s="15"/>
      <c r="B810" s="265"/>
      <c r="C810" s="266"/>
      <c r="D810" s="235" t="s">
        <v>147</v>
      </c>
      <c r="E810" s="267" t="s">
        <v>19</v>
      </c>
      <c r="F810" s="268" t="s">
        <v>201</v>
      </c>
      <c r="G810" s="266"/>
      <c r="H810" s="269">
        <v>84.120000000000005</v>
      </c>
      <c r="I810" s="270"/>
      <c r="J810" s="266"/>
      <c r="K810" s="266"/>
      <c r="L810" s="271"/>
      <c r="M810" s="272"/>
      <c r="N810" s="273"/>
      <c r="O810" s="273"/>
      <c r="P810" s="273"/>
      <c r="Q810" s="273"/>
      <c r="R810" s="273"/>
      <c r="S810" s="273"/>
      <c r="T810" s="274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75" t="s">
        <v>147</v>
      </c>
      <c r="AU810" s="275" t="s">
        <v>83</v>
      </c>
      <c r="AV810" s="15" t="s">
        <v>145</v>
      </c>
      <c r="AW810" s="15" t="s">
        <v>35</v>
      </c>
      <c r="AX810" s="15" t="s">
        <v>81</v>
      </c>
      <c r="AY810" s="275" t="s">
        <v>137</v>
      </c>
    </row>
    <row r="811" s="14" customFormat="1">
      <c r="A811" s="14"/>
      <c r="B811" s="244"/>
      <c r="C811" s="245"/>
      <c r="D811" s="235" t="s">
        <v>147</v>
      </c>
      <c r="E811" s="245"/>
      <c r="F811" s="247" t="s">
        <v>2092</v>
      </c>
      <c r="G811" s="245"/>
      <c r="H811" s="248">
        <v>96.738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4" t="s">
        <v>147</v>
      </c>
      <c r="AU811" s="254" t="s">
        <v>83</v>
      </c>
      <c r="AV811" s="14" t="s">
        <v>83</v>
      </c>
      <c r="AW811" s="14" t="s">
        <v>4</v>
      </c>
      <c r="AX811" s="14" t="s">
        <v>81</v>
      </c>
      <c r="AY811" s="254" t="s">
        <v>137</v>
      </c>
    </row>
    <row r="812" s="2" customFormat="1" ht="21.75" customHeight="1">
      <c r="A812" s="40"/>
      <c r="B812" s="41"/>
      <c r="C812" s="220" t="s">
        <v>745</v>
      </c>
      <c r="D812" s="220" t="s">
        <v>140</v>
      </c>
      <c r="E812" s="221" t="s">
        <v>981</v>
      </c>
      <c r="F812" s="222" t="s">
        <v>982</v>
      </c>
      <c r="G812" s="223" t="s">
        <v>143</v>
      </c>
      <c r="H812" s="224">
        <v>84.120000000000005</v>
      </c>
      <c r="I812" s="225"/>
      <c r="J812" s="226">
        <f>ROUND(I812*H812,2)</f>
        <v>0</v>
      </c>
      <c r="K812" s="222" t="s">
        <v>144</v>
      </c>
      <c r="L812" s="46"/>
      <c r="M812" s="227" t="s">
        <v>19</v>
      </c>
      <c r="N812" s="228" t="s">
        <v>44</v>
      </c>
      <c r="O812" s="86"/>
      <c r="P812" s="229">
        <f>O812*H812</f>
        <v>0</v>
      </c>
      <c r="Q812" s="229">
        <v>0.00040000000000000002</v>
      </c>
      <c r="R812" s="229">
        <f>Q812*H812</f>
        <v>0.033648000000000004</v>
      </c>
      <c r="S812" s="229">
        <v>0</v>
      </c>
      <c r="T812" s="230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31" t="s">
        <v>239</v>
      </c>
      <c r="AT812" s="231" t="s">
        <v>140</v>
      </c>
      <c r="AU812" s="231" t="s">
        <v>83</v>
      </c>
      <c r="AY812" s="19" t="s">
        <v>137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9" t="s">
        <v>81</v>
      </c>
      <c r="BK812" s="232">
        <f>ROUND(I812*H812,2)</f>
        <v>0</v>
      </c>
      <c r="BL812" s="19" t="s">
        <v>239</v>
      </c>
      <c r="BM812" s="231" t="s">
        <v>2093</v>
      </c>
    </row>
    <row r="813" s="14" customFormat="1">
      <c r="A813" s="14"/>
      <c r="B813" s="244"/>
      <c r="C813" s="245"/>
      <c r="D813" s="235" t="s">
        <v>147</v>
      </c>
      <c r="E813" s="246" t="s">
        <v>19</v>
      </c>
      <c r="F813" s="247" t="s">
        <v>2077</v>
      </c>
      <c r="G813" s="245"/>
      <c r="H813" s="248">
        <v>94.599999999999994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147</v>
      </c>
      <c r="AU813" s="254" t="s">
        <v>83</v>
      </c>
      <c r="AV813" s="14" t="s">
        <v>83</v>
      </c>
      <c r="AW813" s="14" t="s">
        <v>35</v>
      </c>
      <c r="AX813" s="14" t="s">
        <v>73</v>
      </c>
      <c r="AY813" s="254" t="s">
        <v>137</v>
      </c>
    </row>
    <row r="814" s="14" customFormat="1">
      <c r="A814" s="14"/>
      <c r="B814" s="244"/>
      <c r="C814" s="245"/>
      <c r="D814" s="235" t="s">
        <v>147</v>
      </c>
      <c r="E814" s="246" t="s">
        <v>19</v>
      </c>
      <c r="F814" s="247" t="s">
        <v>2078</v>
      </c>
      <c r="G814" s="245"/>
      <c r="H814" s="248">
        <v>-8.1180000000000003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147</v>
      </c>
      <c r="AU814" s="254" t="s">
        <v>83</v>
      </c>
      <c r="AV814" s="14" t="s">
        <v>83</v>
      </c>
      <c r="AW814" s="14" t="s">
        <v>35</v>
      </c>
      <c r="AX814" s="14" t="s">
        <v>73</v>
      </c>
      <c r="AY814" s="254" t="s">
        <v>137</v>
      </c>
    </row>
    <row r="815" s="14" customFormat="1">
      <c r="A815" s="14"/>
      <c r="B815" s="244"/>
      <c r="C815" s="245"/>
      <c r="D815" s="235" t="s">
        <v>147</v>
      </c>
      <c r="E815" s="246" t="s">
        <v>19</v>
      </c>
      <c r="F815" s="247" t="s">
        <v>2079</v>
      </c>
      <c r="G815" s="245"/>
      <c r="H815" s="248">
        <v>-2.3620000000000001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147</v>
      </c>
      <c r="AU815" s="254" t="s">
        <v>83</v>
      </c>
      <c r="AV815" s="14" t="s">
        <v>83</v>
      </c>
      <c r="AW815" s="14" t="s">
        <v>35</v>
      </c>
      <c r="AX815" s="14" t="s">
        <v>73</v>
      </c>
      <c r="AY815" s="254" t="s">
        <v>137</v>
      </c>
    </row>
    <row r="816" s="15" customFormat="1">
      <c r="A816" s="15"/>
      <c r="B816" s="265"/>
      <c r="C816" s="266"/>
      <c r="D816" s="235" t="s">
        <v>147</v>
      </c>
      <c r="E816" s="267" t="s">
        <v>19</v>
      </c>
      <c r="F816" s="268" t="s">
        <v>201</v>
      </c>
      <c r="G816" s="266"/>
      <c r="H816" s="269">
        <v>84.120000000000005</v>
      </c>
      <c r="I816" s="270"/>
      <c r="J816" s="266"/>
      <c r="K816" s="266"/>
      <c r="L816" s="271"/>
      <c r="M816" s="272"/>
      <c r="N816" s="273"/>
      <c r="O816" s="273"/>
      <c r="P816" s="273"/>
      <c r="Q816" s="273"/>
      <c r="R816" s="273"/>
      <c r="S816" s="273"/>
      <c r="T816" s="274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5" t="s">
        <v>147</v>
      </c>
      <c r="AU816" s="275" t="s">
        <v>83</v>
      </c>
      <c r="AV816" s="15" t="s">
        <v>145</v>
      </c>
      <c r="AW816" s="15" t="s">
        <v>35</v>
      </c>
      <c r="AX816" s="15" t="s">
        <v>81</v>
      </c>
      <c r="AY816" s="275" t="s">
        <v>137</v>
      </c>
    </row>
    <row r="817" s="2" customFormat="1" ht="21.75" customHeight="1">
      <c r="A817" s="40"/>
      <c r="B817" s="41"/>
      <c r="C817" s="220" t="s">
        <v>771</v>
      </c>
      <c r="D817" s="220" t="s">
        <v>140</v>
      </c>
      <c r="E817" s="221" t="s">
        <v>985</v>
      </c>
      <c r="F817" s="222" t="s">
        <v>986</v>
      </c>
      <c r="G817" s="223" t="s">
        <v>143</v>
      </c>
      <c r="H817" s="224">
        <v>12.978</v>
      </c>
      <c r="I817" s="225"/>
      <c r="J817" s="226">
        <f>ROUND(I817*H817,2)</f>
        <v>0</v>
      </c>
      <c r="K817" s="222" t="s">
        <v>144</v>
      </c>
      <c r="L817" s="46"/>
      <c r="M817" s="227" t="s">
        <v>19</v>
      </c>
      <c r="N817" s="228" t="s">
        <v>44</v>
      </c>
      <c r="O817" s="86"/>
      <c r="P817" s="229">
        <f>O817*H817</f>
        <v>0</v>
      </c>
      <c r="Q817" s="229">
        <v>0.00040000000000000002</v>
      </c>
      <c r="R817" s="229">
        <f>Q817*H817</f>
        <v>0.0051912</v>
      </c>
      <c r="S817" s="229">
        <v>0</v>
      </c>
      <c r="T817" s="230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31" t="s">
        <v>239</v>
      </c>
      <c r="AT817" s="231" t="s">
        <v>140</v>
      </c>
      <c r="AU817" s="231" t="s">
        <v>83</v>
      </c>
      <c r="AY817" s="19" t="s">
        <v>137</v>
      </c>
      <c r="BE817" s="232">
        <f>IF(N817="základní",J817,0)</f>
        <v>0</v>
      </c>
      <c r="BF817" s="232">
        <f>IF(N817="snížená",J817,0)</f>
        <v>0</v>
      </c>
      <c r="BG817" s="232">
        <f>IF(N817="zákl. přenesená",J817,0)</f>
        <v>0</v>
      </c>
      <c r="BH817" s="232">
        <f>IF(N817="sníž. přenesená",J817,0)</f>
        <v>0</v>
      </c>
      <c r="BI817" s="232">
        <f>IF(N817="nulová",J817,0)</f>
        <v>0</v>
      </c>
      <c r="BJ817" s="19" t="s">
        <v>81</v>
      </c>
      <c r="BK817" s="232">
        <f>ROUND(I817*H817,2)</f>
        <v>0</v>
      </c>
      <c r="BL817" s="19" t="s">
        <v>239</v>
      </c>
      <c r="BM817" s="231" t="s">
        <v>2094</v>
      </c>
    </row>
    <row r="818" s="14" customFormat="1">
      <c r="A818" s="14"/>
      <c r="B818" s="244"/>
      <c r="C818" s="245"/>
      <c r="D818" s="235" t="s">
        <v>147</v>
      </c>
      <c r="E818" s="246" t="s">
        <v>19</v>
      </c>
      <c r="F818" s="247" t="s">
        <v>1997</v>
      </c>
      <c r="G818" s="245"/>
      <c r="H818" s="248">
        <v>1.2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147</v>
      </c>
      <c r="AU818" s="254" t="s">
        <v>83</v>
      </c>
      <c r="AV818" s="14" t="s">
        <v>83</v>
      </c>
      <c r="AW818" s="14" t="s">
        <v>35</v>
      </c>
      <c r="AX818" s="14" t="s">
        <v>73</v>
      </c>
      <c r="AY818" s="254" t="s">
        <v>137</v>
      </c>
    </row>
    <row r="819" s="14" customFormat="1">
      <c r="A819" s="14"/>
      <c r="B819" s="244"/>
      <c r="C819" s="245"/>
      <c r="D819" s="235" t="s">
        <v>147</v>
      </c>
      <c r="E819" s="246" t="s">
        <v>19</v>
      </c>
      <c r="F819" s="247" t="s">
        <v>2081</v>
      </c>
      <c r="G819" s="245"/>
      <c r="H819" s="248">
        <v>3.48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147</v>
      </c>
      <c r="AU819" s="254" t="s">
        <v>83</v>
      </c>
      <c r="AV819" s="14" t="s">
        <v>83</v>
      </c>
      <c r="AW819" s="14" t="s">
        <v>35</v>
      </c>
      <c r="AX819" s="14" t="s">
        <v>73</v>
      </c>
      <c r="AY819" s="254" t="s">
        <v>137</v>
      </c>
    </row>
    <row r="820" s="14" customFormat="1">
      <c r="A820" s="14"/>
      <c r="B820" s="244"/>
      <c r="C820" s="245"/>
      <c r="D820" s="235" t="s">
        <v>147</v>
      </c>
      <c r="E820" s="246" t="s">
        <v>19</v>
      </c>
      <c r="F820" s="247" t="s">
        <v>2082</v>
      </c>
      <c r="G820" s="245"/>
      <c r="H820" s="248">
        <v>1.8480000000000001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147</v>
      </c>
      <c r="AU820" s="254" t="s">
        <v>83</v>
      </c>
      <c r="AV820" s="14" t="s">
        <v>83</v>
      </c>
      <c r="AW820" s="14" t="s">
        <v>35</v>
      </c>
      <c r="AX820" s="14" t="s">
        <v>73</v>
      </c>
      <c r="AY820" s="254" t="s">
        <v>137</v>
      </c>
    </row>
    <row r="821" s="14" customFormat="1">
      <c r="A821" s="14"/>
      <c r="B821" s="244"/>
      <c r="C821" s="245"/>
      <c r="D821" s="235" t="s">
        <v>147</v>
      </c>
      <c r="E821" s="246" t="s">
        <v>19</v>
      </c>
      <c r="F821" s="247" t="s">
        <v>2083</v>
      </c>
      <c r="G821" s="245"/>
      <c r="H821" s="248">
        <v>6.4500000000000002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147</v>
      </c>
      <c r="AU821" s="254" t="s">
        <v>83</v>
      </c>
      <c r="AV821" s="14" t="s">
        <v>83</v>
      </c>
      <c r="AW821" s="14" t="s">
        <v>35</v>
      </c>
      <c r="AX821" s="14" t="s">
        <v>73</v>
      </c>
      <c r="AY821" s="254" t="s">
        <v>137</v>
      </c>
    </row>
    <row r="822" s="15" customFormat="1">
      <c r="A822" s="15"/>
      <c r="B822" s="265"/>
      <c r="C822" s="266"/>
      <c r="D822" s="235" t="s">
        <v>147</v>
      </c>
      <c r="E822" s="267" t="s">
        <v>19</v>
      </c>
      <c r="F822" s="268" t="s">
        <v>201</v>
      </c>
      <c r="G822" s="266"/>
      <c r="H822" s="269">
        <v>12.978</v>
      </c>
      <c r="I822" s="270"/>
      <c r="J822" s="266"/>
      <c r="K822" s="266"/>
      <c r="L822" s="271"/>
      <c r="M822" s="272"/>
      <c r="N822" s="273"/>
      <c r="O822" s="273"/>
      <c r="P822" s="273"/>
      <c r="Q822" s="273"/>
      <c r="R822" s="273"/>
      <c r="S822" s="273"/>
      <c r="T822" s="274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75" t="s">
        <v>147</v>
      </c>
      <c r="AU822" s="275" t="s">
        <v>83</v>
      </c>
      <c r="AV822" s="15" t="s">
        <v>145</v>
      </c>
      <c r="AW822" s="15" t="s">
        <v>35</v>
      </c>
      <c r="AX822" s="15" t="s">
        <v>81</v>
      </c>
      <c r="AY822" s="275" t="s">
        <v>137</v>
      </c>
    </row>
    <row r="823" s="2" customFormat="1" ht="44.25" customHeight="1">
      <c r="A823" s="40"/>
      <c r="B823" s="41"/>
      <c r="C823" s="255" t="s">
        <v>780</v>
      </c>
      <c r="D823" s="255" t="s">
        <v>157</v>
      </c>
      <c r="E823" s="256" t="s">
        <v>2095</v>
      </c>
      <c r="F823" s="257" t="s">
        <v>2096</v>
      </c>
      <c r="G823" s="258" t="s">
        <v>143</v>
      </c>
      <c r="H823" s="259">
        <v>111.663</v>
      </c>
      <c r="I823" s="260"/>
      <c r="J823" s="261">
        <f>ROUND(I823*H823,2)</f>
        <v>0</v>
      </c>
      <c r="K823" s="257" t="s">
        <v>144</v>
      </c>
      <c r="L823" s="262"/>
      <c r="M823" s="263" t="s">
        <v>19</v>
      </c>
      <c r="N823" s="264" t="s">
        <v>44</v>
      </c>
      <c r="O823" s="86"/>
      <c r="P823" s="229">
        <f>O823*H823</f>
        <v>0</v>
      </c>
      <c r="Q823" s="229">
        <v>0.0064000000000000003</v>
      </c>
      <c r="R823" s="229">
        <f>Q823*H823</f>
        <v>0.71464320000000003</v>
      </c>
      <c r="S823" s="229">
        <v>0</v>
      </c>
      <c r="T823" s="230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31" t="s">
        <v>353</v>
      </c>
      <c r="AT823" s="231" t="s">
        <v>157</v>
      </c>
      <c r="AU823" s="231" t="s">
        <v>83</v>
      </c>
      <c r="AY823" s="19" t="s">
        <v>137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19" t="s">
        <v>81</v>
      </c>
      <c r="BK823" s="232">
        <f>ROUND(I823*H823,2)</f>
        <v>0</v>
      </c>
      <c r="BL823" s="19" t="s">
        <v>239</v>
      </c>
      <c r="BM823" s="231" t="s">
        <v>2097</v>
      </c>
    </row>
    <row r="824" s="14" customFormat="1">
      <c r="A824" s="14"/>
      <c r="B824" s="244"/>
      <c r="C824" s="245"/>
      <c r="D824" s="235" t="s">
        <v>147</v>
      </c>
      <c r="E824" s="246" t="s">
        <v>19</v>
      </c>
      <c r="F824" s="247" t="s">
        <v>2098</v>
      </c>
      <c r="G824" s="245"/>
      <c r="H824" s="248">
        <v>97.097999999999999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147</v>
      </c>
      <c r="AU824" s="254" t="s">
        <v>83</v>
      </c>
      <c r="AV824" s="14" t="s">
        <v>83</v>
      </c>
      <c r="AW824" s="14" t="s">
        <v>35</v>
      </c>
      <c r="AX824" s="14" t="s">
        <v>81</v>
      </c>
      <c r="AY824" s="254" t="s">
        <v>137</v>
      </c>
    </row>
    <row r="825" s="14" customFormat="1">
      <c r="A825" s="14"/>
      <c r="B825" s="244"/>
      <c r="C825" s="245"/>
      <c r="D825" s="235" t="s">
        <v>147</v>
      </c>
      <c r="E825" s="245"/>
      <c r="F825" s="247" t="s">
        <v>2099</v>
      </c>
      <c r="G825" s="245"/>
      <c r="H825" s="248">
        <v>111.663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147</v>
      </c>
      <c r="AU825" s="254" t="s">
        <v>83</v>
      </c>
      <c r="AV825" s="14" t="s">
        <v>83</v>
      </c>
      <c r="AW825" s="14" t="s">
        <v>4</v>
      </c>
      <c r="AX825" s="14" t="s">
        <v>81</v>
      </c>
      <c r="AY825" s="254" t="s">
        <v>137</v>
      </c>
    </row>
    <row r="826" s="2" customFormat="1" ht="21.75" customHeight="1">
      <c r="A826" s="40"/>
      <c r="B826" s="41"/>
      <c r="C826" s="220" t="s">
        <v>797</v>
      </c>
      <c r="D826" s="220" t="s">
        <v>140</v>
      </c>
      <c r="E826" s="221" t="s">
        <v>2100</v>
      </c>
      <c r="F826" s="222" t="s">
        <v>2101</v>
      </c>
      <c r="G826" s="223" t="s">
        <v>143</v>
      </c>
      <c r="H826" s="224">
        <v>31.998999999999999</v>
      </c>
      <c r="I826" s="225"/>
      <c r="J826" s="226">
        <f>ROUND(I826*H826,2)</f>
        <v>0</v>
      </c>
      <c r="K826" s="222" t="s">
        <v>144</v>
      </c>
      <c r="L826" s="46"/>
      <c r="M826" s="227" t="s">
        <v>19</v>
      </c>
      <c r="N826" s="228" t="s">
        <v>44</v>
      </c>
      <c r="O826" s="86"/>
      <c r="P826" s="229">
        <f>O826*H826</f>
        <v>0</v>
      </c>
      <c r="Q826" s="229">
        <v>0.0035000000000000001</v>
      </c>
      <c r="R826" s="229">
        <f>Q826*H826</f>
        <v>0.1119965</v>
      </c>
      <c r="S826" s="229">
        <v>0</v>
      </c>
      <c r="T826" s="230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31" t="s">
        <v>239</v>
      </c>
      <c r="AT826" s="231" t="s">
        <v>140</v>
      </c>
      <c r="AU826" s="231" t="s">
        <v>83</v>
      </c>
      <c r="AY826" s="19" t="s">
        <v>137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19" t="s">
        <v>81</v>
      </c>
      <c r="BK826" s="232">
        <f>ROUND(I826*H826,2)</f>
        <v>0</v>
      </c>
      <c r="BL826" s="19" t="s">
        <v>239</v>
      </c>
      <c r="BM826" s="231" t="s">
        <v>2102</v>
      </c>
    </row>
    <row r="827" s="13" customFormat="1">
      <c r="A827" s="13"/>
      <c r="B827" s="233"/>
      <c r="C827" s="234"/>
      <c r="D827" s="235" t="s">
        <v>147</v>
      </c>
      <c r="E827" s="236" t="s">
        <v>19</v>
      </c>
      <c r="F827" s="237" t="s">
        <v>2103</v>
      </c>
      <c r="G827" s="234"/>
      <c r="H827" s="236" t="s">
        <v>19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147</v>
      </c>
      <c r="AU827" s="243" t="s">
        <v>83</v>
      </c>
      <c r="AV827" s="13" t="s">
        <v>81</v>
      </c>
      <c r="AW827" s="13" t="s">
        <v>35</v>
      </c>
      <c r="AX827" s="13" t="s">
        <v>73</v>
      </c>
      <c r="AY827" s="243" t="s">
        <v>137</v>
      </c>
    </row>
    <row r="828" s="13" customFormat="1">
      <c r="A828" s="13"/>
      <c r="B828" s="233"/>
      <c r="C828" s="234"/>
      <c r="D828" s="235" t="s">
        <v>147</v>
      </c>
      <c r="E828" s="236" t="s">
        <v>19</v>
      </c>
      <c r="F828" s="237" t="s">
        <v>1982</v>
      </c>
      <c r="G828" s="234"/>
      <c r="H828" s="236" t="s">
        <v>19</v>
      </c>
      <c r="I828" s="238"/>
      <c r="J828" s="234"/>
      <c r="K828" s="234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147</v>
      </c>
      <c r="AU828" s="243" t="s">
        <v>83</v>
      </c>
      <c r="AV828" s="13" t="s">
        <v>81</v>
      </c>
      <c r="AW828" s="13" t="s">
        <v>35</v>
      </c>
      <c r="AX828" s="13" t="s">
        <v>73</v>
      </c>
      <c r="AY828" s="243" t="s">
        <v>137</v>
      </c>
    </row>
    <row r="829" s="13" customFormat="1">
      <c r="A829" s="13"/>
      <c r="B829" s="233"/>
      <c r="C829" s="234"/>
      <c r="D829" s="235" t="s">
        <v>147</v>
      </c>
      <c r="E829" s="236" t="s">
        <v>19</v>
      </c>
      <c r="F829" s="237" t="s">
        <v>1983</v>
      </c>
      <c r="G829" s="234"/>
      <c r="H829" s="236" t="s">
        <v>19</v>
      </c>
      <c r="I829" s="238"/>
      <c r="J829" s="234"/>
      <c r="K829" s="234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147</v>
      </c>
      <c r="AU829" s="243" t="s">
        <v>83</v>
      </c>
      <c r="AV829" s="13" t="s">
        <v>81</v>
      </c>
      <c r="AW829" s="13" t="s">
        <v>35</v>
      </c>
      <c r="AX829" s="13" t="s">
        <v>73</v>
      </c>
      <c r="AY829" s="243" t="s">
        <v>137</v>
      </c>
    </row>
    <row r="830" s="14" customFormat="1">
      <c r="A830" s="14"/>
      <c r="B830" s="244"/>
      <c r="C830" s="245"/>
      <c r="D830" s="235" t="s">
        <v>147</v>
      </c>
      <c r="E830" s="246" t="s">
        <v>19</v>
      </c>
      <c r="F830" s="247" t="s">
        <v>1995</v>
      </c>
      <c r="G830" s="245"/>
      <c r="H830" s="248">
        <v>2.9100000000000001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147</v>
      </c>
      <c r="AU830" s="254" t="s">
        <v>83</v>
      </c>
      <c r="AV830" s="14" t="s">
        <v>83</v>
      </c>
      <c r="AW830" s="14" t="s">
        <v>35</v>
      </c>
      <c r="AX830" s="14" t="s">
        <v>73</v>
      </c>
      <c r="AY830" s="254" t="s">
        <v>137</v>
      </c>
    </row>
    <row r="831" s="14" customFormat="1">
      <c r="A831" s="14"/>
      <c r="B831" s="244"/>
      <c r="C831" s="245"/>
      <c r="D831" s="235" t="s">
        <v>147</v>
      </c>
      <c r="E831" s="246" t="s">
        <v>19</v>
      </c>
      <c r="F831" s="247" t="s">
        <v>1996</v>
      </c>
      <c r="G831" s="245"/>
      <c r="H831" s="248">
        <v>3.395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147</v>
      </c>
      <c r="AU831" s="254" t="s">
        <v>83</v>
      </c>
      <c r="AV831" s="14" t="s">
        <v>83</v>
      </c>
      <c r="AW831" s="14" t="s">
        <v>35</v>
      </c>
      <c r="AX831" s="14" t="s">
        <v>73</v>
      </c>
      <c r="AY831" s="254" t="s">
        <v>137</v>
      </c>
    </row>
    <row r="832" s="14" customFormat="1">
      <c r="A832" s="14"/>
      <c r="B832" s="244"/>
      <c r="C832" s="245"/>
      <c r="D832" s="235" t="s">
        <v>147</v>
      </c>
      <c r="E832" s="246" t="s">
        <v>19</v>
      </c>
      <c r="F832" s="247" t="s">
        <v>1997</v>
      </c>
      <c r="G832" s="245"/>
      <c r="H832" s="248">
        <v>1.2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147</v>
      </c>
      <c r="AU832" s="254" t="s">
        <v>83</v>
      </c>
      <c r="AV832" s="14" t="s">
        <v>83</v>
      </c>
      <c r="AW832" s="14" t="s">
        <v>35</v>
      </c>
      <c r="AX832" s="14" t="s">
        <v>73</v>
      </c>
      <c r="AY832" s="254" t="s">
        <v>137</v>
      </c>
    </row>
    <row r="833" s="14" customFormat="1">
      <c r="A833" s="14"/>
      <c r="B833" s="244"/>
      <c r="C833" s="245"/>
      <c r="D833" s="235" t="s">
        <v>147</v>
      </c>
      <c r="E833" s="246" t="s">
        <v>19</v>
      </c>
      <c r="F833" s="247" t="s">
        <v>1998</v>
      </c>
      <c r="G833" s="245"/>
      <c r="H833" s="248">
        <v>1.3999999999999999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147</v>
      </c>
      <c r="AU833" s="254" t="s">
        <v>83</v>
      </c>
      <c r="AV833" s="14" t="s">
        <v>83</v>
      </c>
      <c r="AW833" s="14" t="s">
        <v>35</v>
      </c>
      <c r="AX833" s="14" t="s">
        <v>73</v>
      </c>
      <c r="AY833" s="254" t="s">
        <v>137</v>
      </c>
    </row>
    <row r="834" s="16" customFormat="1">
      <c r="A834" s="16"/>
      <c r="B834" s="276"/>
      <c r="C834" s="277"/>
      <c r="D834" s="235" t="s">
        <v>147</v>
      </c>
      <c r="E834" s="278" t="s">
        <v>19</v>
      </c>
      <c r="F834" s="279" t="s">
        <v>324</v>
      </c>
      <c r="G834" s="277"/>
      <c r="H834" s="280">
        <v>8.9049999999999994</v>
      </c>
      <c r="I834" s="281"/>
      <c r="J834" s="277"/>
      <c r="K834" s="277"/>
      <c r="L834" s="282"/>
      <c r="M834" s="283"/>
      <c r="N834" s="284"/>
      <c r="O834" s="284"/>
      <c r="P834" s="284"/>
      <c r="Q834" s="284"/>
      <c r="R834" s="284"/>
      <c r="S834" s="284"/>
      <c r="T834" s="285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T834" s="286" t="s">
        <v>147</v>
      </c>
      <c r="AU834" s="286" t="s">
        <v>83</v>
      </c>
      <c r="AV834" s="16" t="s">
        <v>138</v>
      </c>
      <c r="AW834" s="16" t="s">
        <v>35</v>
      </c>
      <c r="AX834" s="16" t="s">
        <v>73</v>
      </c>
      <c r="AY834" s="286" t="s">
        <v>137</v>
      </c>
    </row>
    <row r="835" s="13" customFormat="1">
      <c r="A835" s="13"/>
      <c r="B835" s="233"/>
      <c r="C835" s="234"/>
      <c r="D835" s="235" t="s">
        <v>147</v>
      </c>
      <c r="E835" s="236" t="s">
        <v>19</v>
      </c>
      <c r="F835" s="237" t="s">
        <v>1743</v>
      </c>
      <c r="G835" s="234"/>
      <c r="H835" s="236" t="s">
        <v>19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147</v>
      </c>
      <c r="AU835" s="243" t="s">
        <v>83</v>
      </c>
      <c r="AV835" s="13" t="s">
        <v>81</v>
      </c>
      <c r="AW835" s="13" t="s">
        <v>35</v>
      </c>
      <c r="AX835" s="13" t="s">
        <v>73</v>
      </c>
      <c r="AY835" s="243" t="s">
        <v>137</v>
      </c>
    </row>
    <row r="836" s="14" customFormat="1">
      <c r="A836" s="14"/>
      <c r="B836" s="244"/>
      <c r="C836" s="245"/>
      <c r="D836" s="235" t="s">
        <v>147</v>
      </c>
      <c r="E836" s="246" t="s">
        <v>19</v>
      </c>
      <c r="F836" s="247" t="s">
        <v>1999</v>
      </c>
      <c r="G836" s="245"/>
      <c r="H836" s="248">
        <v>4.0780000000000003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147</v>
      </c>
      <c r="AU836" s="254" t="s">
        <v>83</v>
      </c>
      <c r="AV836" s="14" t="s">
        <v>83</v>
      </c>
      <c r="AW836" s="14" t="s">
        <v>35</v>
      </c>
      <c r="AX836" s="14" t="s">
        <v>73</v>
      </c>
      <c r="AY836" s="254" t="s">
        <v>137</v>
      </c>
    </row>
    <row r="837" s="14" customFormat="1">
      <c r="A837" s="14"/>
      <c r="B837" s="244"/>
      <c r="C837" s="245"/>
      <c r="D837" s="235" t="s">
        <v>147</v>
      </c>
      <c r="E837" s="246" t="s">
        <v>19</v>
      </c>
      <c r="F837" s="247" t="s">
        <v>2000</v>
      </c>
      <c r="G837" s="245"/>
      <c r="H837" s="248">
        <v>4.4550000000000001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147</v>
      </c>
      <c r="AU837" s="254" t="s">
        <v>83</v>
      </c>
      <c r="AV837" s="14" t="s">
        <v>83</v>
      </c>
      <c r="AW837" s="14" t="s">
        <v>35</v>
      </c>
      <c r="AX837" s="14" t="s">
        <v>73</v>
      </c>
      <c r="AY837" s="254" t="s">
        <v>137</v>
      </c>
    </row>
    <row r="838" s="13" customFormat="1">
      <c r="A838" s="13"/>
      <c r="B838" s="233"/>
      <c r="C838" s="234"/>
      <c r="D838" s="235" t="s">
        <v>147</v>
      </c>
      <c r="E838" s="236" t="s">
        <v>19</v>
      </c>
      <c r="F838" s="237" t="s">
        <v>2104</v>
      </c>
      <c r="G838" s="234"/>
      <c r="H838" s="236" t="s">
        <v>19</v>
      </c>
      <c r="I838" s="238"/>
      <c r="J838" s="234"/>
      <c r="K838" s="234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147</v>
      </c>
      <c r="AU838" s="243" t="s">
        <v>83</v>
      </c>
      <c r="AV838" s="13" t="s">
        <v>81</v>
      </c>
      <c r="AW838" s="13" t="s">
        <v>35</v>
      </c>
      <c r="AX838" s="13" t="s">
        <v>73</v>
      </c>
      <c r="AY838" s="243" t="s">
        <v>137</v>
      </c>
    </row>
    <row r="839" s="14" customFormat="1">
      <c r="A839" s="14"/>
      <c r="B839" s="244"/>
      <c r="C839" s="245"/>
      <c r="D839" s="235" t="s">
        <v>147</v>
      </c>
      <c r="E839" s="246" t="s">
        <v>19</v>
      </c>
      <c r="F839" s="247" t="s">
        <v>2105</v>
      </c>
      <c r="G839" s="245"/>
      <c r="H839" s="248">
        <v>2.5600000000000001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147</v>
      </c>
      <c r="AU839" s="254" t="s">
        <v>83</v>
      </c>
      <c r="AV839" s="14" t="s">
        <v>83</v>
      </c>
      <c r="AW839" s="14" t="s">
        <v>35</v>
      </c>
      <c r="AX839" s="14" t="s">
        <v>73</v>
      </c>
      <c r="AY839" s="254" t="s">
        <v>137</v>
      </c>
    </row>
    <row r="840" s="16" customFormat="1">
      <c r="A840" s="16"/>
      <c r="B840" s="276"/>
      <c r="C840" s="277"/>
      <c r="D840" s="235" t="s">
        <v>147</v>
      </c>
      <c r="E840" s="278" t="s">
        <v>19</v>
      </c>
      <c r="F840" s="279" t="s">
        <v>324</v>
      </c>
      <c r="G840" s="277"/>
      <c r="H840" s="280">
        <v>11.093000000000002</v>
      </c>
      <c r="I840" s="281"/>
      <c r="J840" s="277"/>
      <c r="K840" s="277"/>
      <c r="L840" s="282"/>
      <c r="M840" s="283"/>
      <c r="N840" s="284"/>
      <c r="O840" s="284"/>
      <c r="P840" s="284"/>
      <c r="Q840" s="284"/>
      <c r="R840" s="284"/>
      <c r="S840" s="284"/>
      <c r="T840" s="285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T840" s="286" t="s">
        <v>147</v>
      </c>
      <c r="AU840" s="286" t="s">
        <v>83</v>
      </c>
      <c r="AV840" s="16" t="s">
        <v>138</v>
      </c>
      <c r="AW840" s="16" t="s">
        <v>35</v>
      </c>
      <c r="AX840" s="16" t="s">
        <v>73</v>
      </c>
      <c r="AY840" s="286" t="s">
        <v>137</v>
      </c>
    </row>
    <row r="841" s="13" customFormat="1">
      <c r="A841" s="13"/>
      <c r="B841" s="233"/>
      <c r="C841" s="234"/>
      <c r="D841" s="235" t="s">
        <v>147</v>
      </c>
      <c r="E841" s="236" t="s">
        <v>19</v>
      </c>
      <c r="F841" s="237" t="s">
        <v>1747</v>
      </c>
      <c r="G841" s="234"/>
      <c r="H841" s="236" t="s">
        <v>19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147</v>
      </c>
      <c r="AU841" s="243" t="s">
        <v>83</v>
      </c>
      <c r="AV841" s="13" t="s">
        <v>81</v>
      </c>
      <c r="AW841" s="13" t="s">
        <v>35</v>
      </c>
      <c r="AX841" s="13" t="s">
        <v>73</v>
      </c>
      <c r="AY841" s="243" t="s">
        <v>137</v>
      </c>
    </row>
    <row r="842" s="14" customFormat="1">
      <c r="A842" s="14"/>
      <c r="B842" s="244"/>
      <c r="C842" s="245"/>
      <c r="D842" s="235" t="s">
        <v>147</v>
      </c>
      <c r="E842" s="246" t="s">
        <v>19</v>
      </c>
      <c r="F842" s="247" t="s">
        <v>2001</v>
      </c>
      <c r="G842" s="245"/>
      <c r="H842" s="248">
        <v>4.431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147</v>
      </c>
      <c r="AU842" s="254" t="s">
        <v>83</v>
      </c>
      <c r="AV842" s="14" t="s">
        <v>83</v>
      </c>
      <c r="AW842" s="14" t="s">
        <v>35</v>
      </c>
      <c r="AX842" s="14" t="s">
        <v>73</v>
      </c>
      <c r="AY842" s="254" t="s">
        <v>137</v>
      </c>
    </row>
    <row r="843" s="14" customFormat="1">
      <c r="A843" s="14"/>
      <c r="B843" s="244"/>
      <c r="C843" s="245"/>
      <c r="D843" s="235" t="s">
        <v>147</v>
      </c>
      <c r="E843" s="246" t="s">
        <v>19</v>
      </c>
      <c r="F843" s="247" t="s">
        <v>2002</v>
      </c>
      <c r="G843" s="245"/>
      <c r="H843" s="248">
        <v>4.0499999999999998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147</v>
      </c>
      <c r="AU843" s="254" t="s">
        <v>83</v>
      </c>
      <c r="AV843" s="14" t="s">
        <v>83</v>
      </c>
      <c r="AW843" s="14" t="s">
        <v>35</v>
      </c>
      <c r="AX843" s="14" t="s">
        <v>73</v>
      </c>
      <c r="AY843" s="254" t="s">
        <v>137</v>
      </c>
    </row>
    <row r="844" s="13" customFormat="1">
      <c r="A844" s="13"/>
      <c r="B844" s="233"/>
      <c r="C844" s="234"/>
      <c r="D844" s="235" t="s">
        <v>147</v>
      </c>
      <c r="E844" s="236" t="s">
        <v>19</v>
      </c>
      <c r="F844" s="237" t="s">
        <v>2104</v>
      </c>
      <c r="G844" s="234"/>
      <c r="H844" s="236" t="s">
        <v>19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147</v>
      </c>
      <c r="AU844" s="243" t="s">
        <v>83</v>
      </c>
      <c r="AV844" s="13" t="s">
        <v>81</v>
      </c>
      <c r="AW844" s="13" t="s">
        <v>35</v>
      </c>
      <c r="AX844" s="13" t="s">
        <v>73</v>
      </c>
      <c r="AY844" s="243" t="s">
        <v>137</v>
      </c>
    </row>
    <row r="845" s="14" customFormat="1">
      <c r="A845" s="14"/>
      <c r="B845" s="244"/>
      <c r="C845" s="245"/>
      <c r="D845" s="235" t="s">
        <v>147</v>
      </c>
      <c r="E845" s="246" t="s">
        <v>19</v>
      </c>
      <c r="F845" s="247" t="s">
        <v>2106</v>
      </c>
      <c r="G845" s="245"/>
      <c r="H845" s="248">
        <v>2.3580000000000001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147</v>
      </c>
      <c r="AU845" s="254" t="s">
        <v>83</v>
      </c>
      <c r="AV845" s="14" t="s">
        <v>83</v>
      </c>
      <c r="AW845" s="14" t="s">
        <v>35</v>
      </c>
      <c r="AX845" s="14" t="s">
        <v>73</v>
      </c>
      <c r="AY845" s="254" t="s">
        <v>137</v>
      </c>
    </row>
    <row r="846" s="13" customFormat="1">
      <c r="A846" s="13"/>
      <c r="B846" s="233"/>
      <c r="C846" s="234"/>
      <c r="D846" s="235" t="s">
        <v>147</v>
      </c>
      <c r="E846" s="236" t="s">
        <v>19</v>
      </c>
      <c r="F846" s="237" t="s">
        <v>2104</v>
      </c>
      <c r="G846" s="234"/>
      <c r="H846" s="236" t="s">
        <v>19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147</v>
      </c>
      <c r="AU846" s="243" t="s">
        <v>83</v>
      </c>
      <c r="AV846" s="13" t="s">
        <v>81</v>
      </c>
      <c r="AW846" s="13" t="s">
        <v>35</v>
      </c>
      <c r="AX846" s="13" t="s">
        <v>73</v>
      </c>
      <c r="AY846" s="243" t="s">
        <v>137</v>
      </c>
    </row>
    <row r="847" s="14" customFormat="1">
      <c r="A847" s="14"/>
      <c r="B847" s="244"/>
      <c r="C847" s="245"/>
      <c r="D847" s="235" t="s">
        <v>147</v>
      </c>
      <c r="E847" s="246" t="s">
        <v>19</v>
      </c>
      <c r="F847" s="247" t="s">
        <v>2107</v>
      </c>
      <c r="G847" s="245"/>
      <c r="H847" s="248">
        <v>1.1619999999999999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4" t="s">
        <v>147</v>
      </c>
      <c r="AU847" s="254" t="s">
        <v>83</v>
      </c>
      <c r="AV847" s="14" t="s">
        <v>83</v>
      </c>
      <c r="AW847" s="14" t="s">
        <v>35</v>
      </c>
      <c r="AX847" s="14" t="s">
        <v>73</v>
      </c>
      <c r="AY847" s="254" t="s">
        <v>137</v>
      </c>
    </row>
    <row r="848" s="16" customFormat="1">
      <c r="A848" s="16"/>
      <c r="B848" s="276"/>
      <c r="C848" s="277"/>
      <c r="D848" s="235" t="s">
        <v>147</v>
      </c>
      <c r="E848" s="278" t="s">
        <v>19</v>
      </c>
      <c r="F848" s="279" t="s">
        <v>324</v>
      </c>
      <c r="G848" s="277"/>
      <c r="H848" s="280">
        <v>12.001000000000001</v>
      </c>
      <c r="I848" s="281"/>
      <c r="J848" s="277"/>
      <c r="K848" s="277"/>
      <c r="L848" s="282"/>
      <c r="M848" s="283"/>
      <c r="N848" s="284"/>
      <c r="O848" s="284"/>
      <c r="P848" s="284"/>
      <c r="Q848" s="284"/>
      <c r="R848" s="284"/>
      <c r="S848" s="284"/>
      <c r="T848" s="285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T848" s="286" t="s">
        <v>147</v>
      </c>
      <c r="AU848" s="286" t="s">
        <v>83</v>
      </c>
      <c r="AV848" s="16" t="s">
        <v>138</v>
      </c>
      <c r="AW848" s="16" t="s">
        <v>35</v>
      </c>
      <c r="AX848" s="16" t="s">
        <v>73</v>
      </c>
      <c r="AY848" s="286" t="s">
        <v>137</v>
      </c>
    </row>
    <row r="849" s="15" customFormat="1">
      <c r="A849" s="15"/>
      <c r="B849" s="265"/>
      <c r="C849" s="266"/>
      <c r="D849" s="235" t="s">
        <v>147</v>
      </c>
      <c r="E849" s="267" t="s">
        <v>19</v>
      </c>
      <c r="F849" s="268" t="s">
        <v>201</v>
      </c>
      <c r="G849" s="266"/>
      <c r="H849" s="269">
        <v>31.999000000000002</v>
      </c>
      <c r="I849" s="270"/>
      <c r="J849" s="266"/>
      <c r="K849" s="266"/>
      <c r="L849" s="271"/>
      <c r="M849" s="272"/>
      <c r="N849" s="273"/>
      <c r="O849" s="273"/>
      <c r="P849" s="273"/>
      <c r="Q849" s="273"/>
      <c r="R849" s="273"/>
      <c r="S849" s="273"/>
      <c r="T849" s="274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5" t="s">
        <v>147</v>
      </c>
      <c r="AU849" s="275" t="s">
        <v>83</v>
      </c>
      <c r="AV849" s="15" t="s">
        <v>145</v>
      </c>
      <c r="AW849" s="15" t="s">
        <v>35</v>
      </c>
      <c r="AX849" s="15" t="s">
        <v>81</v>
      </c>
      <c r="AY849" s="275" t="s">
        <v>137</v>
      </c>
    </row>
    <row r="850" s="2" customFormat="1" ht="21.75" customHeight="1">
      <c r="A850" s="40"/>
      <c r="B850" s="41"/>
      <c r="C850" s="220" t="s">
        <v>811</v>
      </c>
      <c r="D850" s="220" t="s">
        <v>140</v>
      </c>
      <c r="E850" s="221" t="s">
        <v>955</v>
      </c>
      <c r="F850" s="222" t="s">
        <v>956</v>
      </c>
      <c r="G850" s="223" t="s">
        <v>143</v>
      </c>
      <c r="H850" s="224">
        <v>105.164</v>
      </c>
      <c r="I850" s="225"/>
      <c r="J850" s="226">
        <f>ROUND(I850*H850,2)</f>
        <v>0</v>
      </c>
      <c r="K850" s="222" t="s">
        <v>144</v>
      </c>
      <c r="L850" s="46"/>
      <c r="M850" s="227" t="s">
        <v>19</v>
      </c>
      <c r="N850" s="228" t="s">
        <v>44</v>
      </c>
      <c r="O850" s="86"/>
      <c r="P850" s="229">
        <f>O850*H850</f>
        <v>0</v>
      </c>
      <c r="Q850" s="229">
        <v>0.0035000000000000001</v>
      </c>
      <c r="R850" s="229">
        <f>Q850*H850</f>
        <v>0.36807400000000001</v>
      </c>
      <c r="S850" s="229">
        <v>0</v>
      </c>
      <c r="T850" s="230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31" t="s">
        <v>239</v>
      </c>
      <c r="AT850" s="231" t="s">
        <v>140</v>
      </c>
      <c r="AU850" s="231" t="s">
        <v>83</v>
      </c>
      <c r="AY850" s="19" t="s">
        <v>137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19" t="s">
        <v>81</v>
      </c>
      <c r="BK850" s="232">
        <f>ROUND(I850*H850,2)</f>
        <v>0</v>
      </c>
      <c r="BL850" s="19" t="s">
        <v>239</v>
      </c>
      <c r="BM850" s="231" t="s">
        <v>2108</v>
      </c>
    </row>
    <row r="851" s="13" customFormat="1">
      <c r="A851" s="13"/>
      <c r="B851" s="233"/>
      <c r="C851" s="234"/>
      <c r="D851" s="235" t="s">
        <v>147</v>
      </c>
      <c r="E851" s="236" t="s">
        <v>19</v>
      </c>
      <c r="F851" s="237" t="s">
        <v>2109</v>
      </c>
      <c r="G851" s="234"/>
      <c r="H851" s="236" t="s">
        <v>19</v>
      </c>
      <c r="I851" s="238"/>
      <c r="J851" s="234"/>
      <c r="K851" s="234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147</v>
      </c>
      <c r="AU851" s="243" t="s">
        <v>83</v>
      </c>
      <c r="AV851" s="13" t="s">
        <v>81</v>
      </c>
      <c r="AW851" s="13" t="s">
        <v>35</v>
      </c>
      <c r="AX851" s="13" t="s">
        <v>73</v>
      </c>
      <c r="AY851" s="243" t="s">
        <v>137</v>
      </c>
    </row>
    <row r="852" s="13" customFormat="1">
      <c r="A852" s="13"/>
      <c r="B852" s="233"/>
      <c r="C852" s="234"/>
      <c r="D852" s="235" t="s">
        <v>147</v>
      </c>
      <c r="E852" s="236" t="s">
        <v>19</v>
      </c>
      <c r="F852" s="237" t="s">
        <v>1982</v>
      </c>
      <c r="G852" s="234"/>
      <c r="H852" s="236" t="s">
        <v>19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147</v>
      </c>
      <c r="AU852" s="243" t="s">
        <v>83</v>
      </c>
      <c r="AV852" s="13" t="s">
        <v>81</v>
      </c>
      <c r="AW852" s="13" t="s">
        <v>35</v>
      </c>
      <c r="AX852" s="13" t="s">
        <v>73</v>
      </c>
      <c r="AY852" s="243" t="s">
        <v>137</v>
      </c>
    </row>
    <row r="853" s="13" customFormat="1">
      <c r="A853" s="13"/>
      <c r="B853" s="233"/>
      <c r="C853" s="234"/>
      <c r="D853" s="235" t="s">
        <v>147</v>
      </c>
      <c r="E853" s="236" t="s">
        <v>19</v>
      </c>
      <c r="F853" s="237" t="s">
        <v>1983</v>
      </c>
      <c r="G853" s="234"/>
      <c r="H853" s="236" t="s">
        <v>19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147</v>
      </c>
      <c r="AU853" s="243" t="s">
        <v>83</v>
      </c>
      <c r="AV853" s="13" t="s">
        <v>81</v>
      </c>
      <c r="AW853" s="13" t="s">
        <v>35</v>
      </c>
      <c r="AX853" s="13" t="s">
        <v>73</v>
      </c>
      <c r="AY853" s="243" t="s">
        <v>137</v>
      </c>
    </row>
    <row r="854" s="14" customFormat="1">
      <c r="A854" s="14"/>
      <c r="B854" s="244"/>
      <c r="C854" s="245"/>
      <c r="D854" s="235" t="s">
        <v>147</v>
      </c>
      <c r="E854" s="246" t="s">
        <v>19</v>
      </c>
      <c r="F854" s="247" t="s">
        <v>1984</v>
      </c>
      <c r="G854" s="245"/>
      <c r="H854" s="248">
        <v>10.965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147</v>
      </c>
      <c r="AU854" s="254" t="s">
        <v>83</v>
      </c>
      <c r="AV854" s="14" t="s">
        <v>83</v>
      </c>
      <c r="AW854" s="14" t="s">
        <v>35</v>
      </c>
      <c r="AX854" s="14" t="s">
        <v>73</v>
      </c>
      <c r="AY854" s="254" t="s">
        <v>137</v>
      </c>
    </row>
    <row r="855" s="14" customFormat="1">
      <c r="A855" s="14"/>
      <c r="B855" s="244"/>
      <c r="C855" s="245"/>
      <c r="D855" s="235" t="s">
        <v>147</v>
      </c>
      <c r="E855" s="246" t="s">
        <v>19</v>
      </c>
      <c r="F855" s="247" t="s">
        <v>1985</v>
      </c>
      <c r="G855" s="245"/>
      <c r="H855" s="248">
        <v>16.125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147</v>
      </c>
      <c r="AU855" s="254" t="s">
        <v>83</v>
      </c>
      <c r="AV855" s="14" t="s">
        <v>83</v>
      </c>
      <c r="AW855" s="14" t="s">
        <v>35</v>
      </c>
      <c r="AX855" s="14" t="s">
        <v>73</v>
      </c>
      <c r="AY855" s="254" t="s">
        <v>137</v>
      </c>
    </row>
    <row r="856" s="14" customFormat="1">
      <c r="A856" s="14"/>
      <c r="B856" s="244"/>
      <c r="C856" s="245"/>
      <c r="D856" s="235" t="s">
        <v>147</v>
      </c>
      <c r="E856" s="246" t="s">
        <v>19</v>
      </c>
      <c r="F856" s="247" t="s">
        <v>1986</v>
      </c>
      <c r="G856" s="245"/>
      <c r="H856" s="248">
        <v>9.3279999999999994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147</v>
      </c>
      <c r="AU856" s="254" t="s">
        <v>83</v>
      </c>
      <c r="AV856" s="14" t="s">
        <v>83</v>
      </c>
      <c r="AW856" s="14" t="s">
        <v>35</v>
      </c>
      <c r="AX856" s="14" t="s">
        <v>73</v>
      </c>
      <c r="AY856" s="254" t="s">
        <v>137</v>
      </c>
    </row>
    <row r="857" s="16" customFormat="1">
      <c r="A857" s="16"/>
      <c r="B857" s="276"/>
      <c r="C857" s="277"/>
      <c r="D857" s="235" t="s">
        <v>147</v>
      </c>
      <c r="E857" s="278" t="s">
        <v>19</v>
      </c>
      <c r="F857" s="279" t="s">
        <v>324</v>
      </c>
      <c r="G857" s="277"/>
      <c r="H857" s="280">
        <v>36.417999999999999</v>
      </c>
      <c r="I857" s="281"/>
      <c r="J857" s="277"/>
      <c r="K857" s="277"/>
      <c r="L857" s="282"/>
      <c r="M857" s="283"/>
      <c r="N857" s="284"/>
      <c r="O857" s="284"/>
      <c r="P857" s="284"/>
      <c r="Q857" s="284"/>
      <c r="R857" s="284"/>
      <c r="S857" s="284"/>
      <c r="T857" s="285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86" t="s">
        <v>147</v>
      </c>
      <c r="AU857" s="286" t="s">
        <v>83</v>
      </c>
      <c r="AV857" s="16" t="s">
        <v>138</v>
      </c>
      <c r="AW857" s="16" t="s">
        <v>35</v>
      </c>
      <c r="AX857" s="16" t="s">
        <v>73</v>
      </c>
      <c r="AY857" s="286" t="s">
        <v>137</v>
      </c>
    </row>
    <row r="858" s="13" customFormat="1">
      <c r="A858" s="13"/>
      <c r="B858" s="233"/>
      <c r="C858" s="234"/>
      <c r="D858" s="235" t="s">
        <v>147</v>
      </c>
      <c r="E858" s="236" t="s">
        <v>19</v>
      </c>
      <c r="F858" s="237" t="s">
        <v>1743</v>
      </c>
      <c r="G858" s="234"/>
      <c r="H858" s="236" t="s">
        <v>19</v>
      </c>
      <c r="I858" s="238"/>
      <c r="J858" s="234"/>
      <c r="K858" s="234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147</v>
      </c>
      <c r="AU858" s="243" t="s">
        <v>83</v>
      </c>
      <c r="AV858" s="13" t="s">
        <v>81</v>
      </c>
      <c r="AW858" s="13" t="s">
        <v>35</v>
      </c>
      <c r="AX858" s="13" t="s">
        <v>73</v>
      </c>
      <c r="AY858" s="243" t="s">
        <v>137</v>
      </c>
    </row>
    <row r="859" s="14" customFormat="1">
      <c r="A859" s="14"/>
      <c r="B859" s="244"/>
      <c r="C859" s="245"/>
      <c r="D859" s="235" t="s">
        <v>147</v>
      </c>
      <c r="E859" s="246" t="s">
        <v>19</v>
      </c>
      <c r="F859" s="247" t="s">
        <v>1987</v>
      </c>
      <c r="G859" s="245"/>
      <c r="H859" s="248">
        <v>1.2949999999999999</v>
      </c>
      <c r="I859" s="249"/>
      <c r="J859" s="245"/>
      <c r="K859" s="245"/>
      <c r="L859" s="250"/>
      <c r="M859" s="251"/>
      <c r="N859" s="252"/>
      <c r="O859" s="252"/>
      <c r="P859" s="252"/>
      <c r="Q859" s="252"/>
      <c r="R859" s="252"/>
      <c r="S859" s="252"/>
      <c r="T859" s="25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4" t="s">
        <v>147</v>
      </c>
      <c r="AU859" s="254" t="s">
        <v>83</v>
      </c>
      <c r="AV859" s="14" t="s">
        <v>83</v>
      </c>
      <c r="AW859" s="14" t="s">
        <v>35</v>
      </c>
      <c r="AX859" s="14" t="s">
        <v>73</v>
      </c>
      <c r="AY859" s="254" t="s">
        <v>137</v>
      </c>
    </row>
    <row r="860" s="14" customFormat="1">
      <c r="A860" s="14"/>
      <c r="B860" s="244"/>
      <c r="C860" s="245"/>
      <c r="D860" s="235" t="s">
        <v>147</v>
      </c>
      <c r="E860" s="246" t="s">
        <v>19</v>
      </c>
      <c r="F860" s="247" t="s">
        <v>1988</v>
      </c>
      <c r="G860" s="245"/>
      <c r="H860" s="248">
        <v>2.7200000000000002</v>
      </c>
      <c r="I860" s="249"/>
      <c r="J860" s="245"/>
      <c r="K860" s="245"/>
      <c r="L860" s="250"/>
      <c r="M860" s="251"/>
      <c r="N860" s="252"/>
      <c r="O860" s="252"/>
      <c r="P860" s="252"/>
      <c r="Q860" s="252"/>
      <c r="R860" s="252"/>
      <c r="S860" s="252"/>
      <c r="T860" s="25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4" t="s">
        <v>147</v>
      </c>
      <c r="AU860" s="254" t="s">
        <v>83</v>
      </c>
      <c r="AV860" s="14" t="s">
        <v>83</v>
      </c>
      <c r="AW860" s="14" t="s">
        <v>35</v>
      </c>
      <c r="AX860" s="14" t="s">
        <v>73</v>
      </c>
      <c r="AY860" s="254" t="s">
        <v>137</v>
      </c>
    </row>
    <row r="861" s="14" customFormat="1">
      <c r="A861" s="14"/>
      <c r="B861" s="244"/>
      <c r="C861" s="245"/>
      <c r="D861" s="235" t="s">
        <v>147</v>
      </c>
      <c r="E861" s="246" t="s">
        <v>19</v>
      </c>
      <c r="F861" s="247" t="s">
        <v>1989</v>
      </c>
      <c r="G861" s="245"/>
      <c r="H861" s="248">
        <v>7.5730000000000004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147</v>
      </c>
      <c r="AU861" s="254" t="s">
        <v>83</v>
      </c>
      <c r="AV861" s="14" t="s">
        <v>83</v>
      </c>
      <c r="AW861" s="14" t="s">
        <v>35</v>
      </c>
      <c r="AX861" s="14" t="s">
        <v>73</v>
      </c>
      <c r="AY861" s="254" t="s">
        <v>137</v>
      </c>
    </row>
    <row r="862" s="13" customFormat="1">
      <c r="A862" s="13"/>
      <c r="B862" s="233"/>
      <c r="C862" s="234"/>
      <c r="D862" s="235" t="s">
        <v>147</v>
      </c>
      <c r="E862" s="236" t="s">
        <v>19</v>
      </c>
      <c r="F862" s="237" t="s">
        <v>2104</v>
      </c>
      <c r="G862" s="234"/>
      <c r="H862" s="236" t="s">
        <v>19</v>
      </c>
      <c r="I862" s="238"/>
      <c r="J862" s="234"/>
      <c r="K862" s="234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147</v>
      </c>
      <c r="AU862" s="243" t="s">
        <v>83</v>
      </c>
      <c r="AV862" s="13" t="s">
        <v>81</v>
      </c>
      <c r="AW862" s="13" t="s">
        <v>35</v>
      </c>
      <c r="AX862" s="13" t="s">
        <v>73</v>
      </c>
      <c r="AY862" s="243" t="s">
        <v>137</v>
      </c>
    </row>
    <row r="863" s="14" customFormat="1">
      <c r="A863" s="14"/>
      <c r="B863" s="244"/>
      <c r="C863" s="245"/>
      <c r="D863" s="235" t="s">
        <v>147</v>
      </c>
      <c r="E863" s="246" t="s">
        <v>19</v>
      </c>
      <c r="F863" s="247" t="s">
        <v>2110</v>
      </c>
      <c r="G863" s="245"/>
      <c r="H863" s="248">
        <v>8.6709999999999994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147</v>
      </c>
      <c r="AU863" s="254" t="s">
        <v>83</v>
      </c>
      <c r="AV863" s="14" t="s">
        <v>83</v>
      </c>
      <c r="AW863" s="14" t="s">
        <v>35</v>
      </c>
      <c r="AX863" s="14" t="s">
        <v>73</v>
      </c>
      <c r="AY863" s="254" t="s">
        <v>137</v>
      </c>
    </row>
    <row r="864" s="14" customFormat="1">
      <c r="A864" s="14"/>
      <c r="B864" s="244"/>
      <c r="C864" s="245"/>
      <c r="D864" s="235" t="s">
        <v>147</v>
      </c>
      <c r="E864" s="246" t="s">
        <v>19</v>
      </c>
      <c r="F864" s="247" t="s">
        <v>2111</v>
      </c>
      <c r="G864" s="245"/>
      <c r="H864" s="248">
        <v>1.28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147</v>
      </c>
      <c r="AU864" s="254" t="s">
        <v>83</v>
      </c>
      <c r="AV864" s="14" t="s">
        <v>83</v>
      </c>
      <c r="AW864" s="14" t="s">
        <v>35</v>
      </c>
      <c r="AX864" s="14" t="s">
        <v>73</v>
      </c>
      <c r="AY864" s="254" t="s">
        <v>137</v>
      </c>
    </row>
    <row r="865" s="14" customFormat="1">
      <c r="A865" s="14"/>
      <c r="B865" s="244"/>
      <c r="C865" s="245"/>
      <c r="D865" s="235" t="s">
        <v>147</v>
      </c>
      <c r="E865" s="246" t="s">
        <v>19</v>
      </c>
      <c r="F865" s="247" t="s">
        <v>2112</v>
      </c>
      <c r="G865" s="245"/>
      <c r="H865" s="248">
        <v>10.282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147</v>
      </c>
      <c r="AU865" s="254" t="s">
        <v>83</v>
      </c>
      <c r="AV865" s="14" t="s">
        <v>83</v>
      </c>
      <c r="AW865" s="14" t="s">
        <v>35</v>
      </c>
      <c r="AX865" s="14" t="s">
        <v>73</v>
      </c>
      <c r="AY865" s="254" t="s">
        <v>137</v>
      </c>
    </row>
    <row r="866" s="16" customFormat="1">
      <c r="A866" s="16"/>
      <c r="B866" s="276"/>
      <c r="C866" s="277"/>
      <c r="D866" s="235" t="s">
        <v>147</v>
      </c>
      <c r="E866" s="278" t="s">
        <v>19</v>
      </c>
      <c r="F866" s="279" t="s">
        <v>324</v>
      </c>
      <c r="G866" s="277"/>
      <c r="H866" s="280">
        <v>31.821000000000002</v>
      </c>
      <c r="I866" s="281"/>
      <c r="J866" s="277"/>
      <c r="K866" s="277"/>
      <c r="L866" s="282"/>
      <c r="M866" s="283"/>
      <c r="N866" s="284"/>
      <c r="O866" s="284"/>
      <c r="P866" s="284"/>
      <c r="Q866" s="284"/>
      <c r="R866" s="284"/>
      <c r="S866" s="284"/>
      <c r="T866" s="285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T866" s="286" t="s">
        <v>147</v>
      </c>
      <c r="AU866" s="286" t="s">
        <v>83</v>
      </c>
      <c r="AV866" s="16" t="s">
        <v>138</v>
      </c>
      <c r="AW866" s="16" t="s">
        <v>35</v>
      </c>
      <c r="AX866" s="16" t="s">
        <v>73</v>
      </c>
      <c r="AY866" s="286" t="s">
        <v>137</v>
      </c>
    </row>
    <row r="867" s="13" customFormat="1">
      <c r="A867" s="13"/>
      <c r="B867" s="233"/>
      <c r="C867" s="234"/>
      <c r="D867" s="235" t="s">
        <v>147</v>
      </c>
      <c r="E867" s="236" t="s">
        <v>19</v>
      </c>
      <c r="F867" s="237" t="s">
        <v>1747</v>
      </c>
      <c r="G867" s="234"/>
      <c r="H867" s="236" t="s">
        <v>19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147</v>
      </c>
      <c r="AU867" s="243" t="s">
        <v>83</v>
      </c>
      <c r="AV867" s="13" t="s">
        <v>81</v>
      </c>
      <c r="AW867" s="13" t="s">
        <v>35</v>
      </c>
      <c r="AX867" s="13" t="s">
        <v>73</v>
      </c>
      <c r="AY867" s="243" t="s">
        <v>137</v>
      </c>
    </row>
    <row r="868" s="14" customFormat="1">
      <c r="A868" s="14"/>
      <c r="B868" s="244"/>
      <c r="C868" s="245"/>
      <c r="D868" s="235" t="s">
        <v>147</v>
      </c>
      <c r="E868" s="246" t="s">
        <v>19</v>
      </c>
      <c r="F868" s="247" t="s">
        <v>1990</v>
      </c>
      <c r="G868" s="245"/>
      <c r="H868" s="248">
        <v>1.4470000000000001</v>
      </c>
      <c r="I868" s="249"/>
      <c r="J868" s="245"/>
      <c r="K868" s="245"/>
      <c r="L868" s="250"/>
      <c r="M868" s="251"/>
      <c r="N868" s="252"/>
      <c r="O868" s="252"/>
      <c r="P868" s="252"/>
      <c r="Q868" s="252"/>
      <c r="R868" s="252"/>
      <c r="S868" s="252"/>
      <c r="T868" s="25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4" t="s">
        <v>147</v>
      </c>
      <c r="AU868" s="254" t="s">
        <v>83</v>
      </c>
      <c r="AV868" s="14" t="s">
        <v>83</v>
      </c>
      <c r="AW868" s="14" t="s">
        <v>35</v>
      </c>
      <c r="AX868" s="14" t="s">
        <v>73</v>
      </c>
      <c r="AY868" s="254" t="s">
        <v>137</v>
      </c>
    </row>
    <row r="869" s="14" customFormat="1">
      <c r="A869" s="14"/>
      <c r="B869" s="244"/>
      <c r="C869" s="245"/>
      <c r="D869" s="235" t="s">
        <v>147</v>
      </c>
      <c r="E869" s="246" t="s">
        <v>19</v>
      </c>
      <c r="F869" s="247" t="s">
        <v>1991</v>
      </c>
      <c r="G869" s="245"/>
      <c r="H869" s="248">
        <v>10.121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147</v>
      </c>
      <c r="AU869" s="254" t="s">
        <v>83</v>
      </c>
      <c r="AV869" s="14" t="s">
        <v>83</v>
      </c>
      <c r="AW869" s="14" t="s">
        <v>35</v>
      </c>
      <c r="AX869" s="14" t="s">
        <v>73</v>
      </c>
      <c r="AY869" s="254" t="s">
        <v>137</v>
      </c>
    </row>
    <row r="870" s="13" customFormat="1">
      <c r="A870" s="13"/>
      <c r="B870" s="233"/>
      <c r="C870" s="234"/>
      <c r="D870" s="235" t="s">
        <v>147</v>
      </c>
      <c r="E870" s="236" t="s">
        <v>19</v>
      </c>
      <c r="F870" s="237" t="s">
        <v>2104</v>
      </c>
      <c r="G870" s="234"/>
      <c r="H870" s="236" t="s">
        <v>19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147</v>
      </c>
      <c r="AU870" s="243" t="s">
        <v>83</v>
      </c>
      <c r="AV870" s="13" t="s">
        <v>81</v>
      </c>
      <c r="AW870" s="13" t="s">
        <v>35</v>
      </c>
      <c r="AX870" s="13" t="s">
        <v>73</v>
      </c>
      <c r="AY870" s="243" t="s">
        <v>137</v>
      </c>
    </row>
    <row r="871" s="14" customFormat="1">
      <c r="A871" s="14"/>
      <c r="B871" s="244"/>
      <c r="C871" s="245"/>
      <c r="D871" s="235" t="s">
        <v>147</v>
      </c>
      <c r="E871" s="246" t="s">
        <v>19</v>
      </c>
      <c r="F871" s="247" t="s">
        <v>2113</v>
      </c>
      <c r="G871" s="245"/>
      <c r="H871" s="248">
        <v>7.54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147</v>
      </c>
      <c r="AU871" s="254" t="s">
        <v>83</v>
      </c>
      <c r="AV871" s="14" t="s">
        <v>83</v>
      </c>
      <c r="AW871" s="14" t="s">
        <v>35</v>
      </c>
      <c r="AX871" s="14" t="s">
        <v>73</v>
      </c>
      <c r="AY871" s="254" t="s">
        <v>137</v>
      </c>
    </row>
    <row r="872" s="14" customFormat="1">
      <c r="A872" s="14"/>
      <c r="B872" s="244"/>
      <c r="C872" s="245"/>
      <c r="D872" s="235" t="s">
        <v>147</v>
      </c>
      <c r="E872" s="246" t="s">
        <v>19</v>
      </c>
      <c r="F872" s="247" t="s">
        <v>2114</v>
      </c>
      <c r="G872" s="245"/>
      <c r="H872" s="248">
        <v>9.5449999999999999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4" t="s">
        <v>147</v>
      </c>
      <c r="AU872" s="254" t="s">
        <v>83</v>
      </c>
      <c r="AV872" s="14" t="s">
        <v>83</v>
      </c>
      <c r="AW872" s="14" t="s">
        <v>35</v>
      </c>
      <c r="AX872" s="14" t="s">
        <v>73</v>
      </c>
      <c r="AY872" s="254" t="s">
        <v>137</v>
      </c>
    </row>
    <row r="873" s="13" customFormat="1">
      <c r="A873" s="13"/>
      <c r="B873" s="233"/>
      <c r="C873" s="234"/>
      <c r="D873" s="235" t="s">
        <v>147</v>
      </c>
      <c r="E873" s="236" t="s">
        <v>19</v>
      </c>
      <c r="F873" s="237" t="s">
        <v>2104</v>
      </c>
      <c r="G873" s="234"/>
      <c r="H873" s="236" t="s">
        <v>19</v>
      </c>
      <c r="I873" s="238"/>
      <c r="J873" s="234"/>
      <c r="K873" s="234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147</v>
      </c>
      <c r="AU873" s="243" t="s">
        <v>83</v>
      </c>
      <c r="AV873" s="13" t="s">
        <v>81</v>
      </c>
      <c r="AW873" s="13" t="s">
        <v>35</v>
      </c>
      <c r="AX873" s="13" t="s">
        <v>73</v>
      </c>
      <c r="AY873" s="243" t="s">
        <v>137</v>
      </c>
    </row>
    <row r="874" s="14" customFormat="1">
      <c r="A874" s="14"/>
      <c r="B874" s="244"/>
      <c r="C874" s="245"/>
      <c r="D874" s="235" t="s">
        <v>147</v>
      </c>
      <c r="E874" s="246" t="s">
        <v>19</v>
      </c>
      <c r="F874" s="247" t="s">
        <v>2115</v>
      </c>
      <c r="G874" s="245"/>
      <c r="H874" s="248">
        <v>4.0039999999999996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147</v>
      </c>
      <c r="AU874" s="254" t="s">
        <v>83</v>
      </c>
      <c r="AV874" s="14" t="s">
        <v>83</v>
      </c>
      <c r="AW874" s="14" t="s">
        <v>35</v>
      </c>
      <c r="AX874" s="14" t="s">
        <v>73</v>
      </c>
      <c r="AY874" s="254" t="s">
        <v>137</v>
      </c>
    </row>
    <row r="875" s="14" customFormat="1">
      <c r="A875" s="14"/>
      <c r="B875" s="244"/>
      <c r="C875" s="245"/>
      <c r="D875" s="235" t="s">
        <v>147</v>
      </c>
      <c r="E875" s="246" t="s">
        <v>19</v>
      </c>
      <c r="F875" s="247" t="s">
        <v>2116</v>
      </c>
      <c r="G875" s="245"/>
      <c r="H875" s="248">
        <v>4.2679999999999998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4" t="s">
        <v>147</v>
      </c>
      <c r="AU875" s="254" t="s">
        <v>83</v>
      </c>
      <c r="AV875" s="14" t="s">
        <v>83</v>
      </c>
      <c r="AW875" s="14" t="s">
        <v>35</v>
      </c>
      <c r="AX875" s="14" t="s">
        <v>73</v>
      </c>
      <c r="AY875" s="254" t="s">
        <v>137</v>
      </c>
    </row>
    <row r="876" s="16" customFormat="1">
      <c r="A876" s="16"/>
      <c r="B876" s="276"/>
      <c r="C876" s="277"/>
      <c r="D876" s="235" t="s">
        <v>147</v>
      </c>
      <c r="E876" s="278" t="s">
        <v>19</v>
      </c>
      <c r="F876" s="279" t="s">
        <v>324</v>
      </c>
      <c r="G876" s="277"/>
      <c r="H876" s="280">
        <v>36.924999999999997</v>
      </c>
      <c r="I876" s="281"/>
      <c r="J876" s="277"/>
      <c r="K876" s="277"/>
      <c r="L876" s="282"/>
      <c r="M876" s="283"/>
      <c r="N876" s="284"/>
      <c r="O876" s="284"/>
      <c r="P876" s="284"/>
      <c r="Q876" s="284"/>
      <c r="R876" s="284"/>
      <c r="S876" s="284"/>
      <c r="T876" s="285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86" t="s">
        <v>147</v>
      </c>
      <c r="AU876" s="286" t="s">
        <v>83</v>
      </c>
      <c r="AV876" s="16" t="s">
        <v>138</v>
      </c>
      <c r="AW876" s="16" t="s">
        <v>35</v>
      </c>
      <c r="AX876" s="16" t="s">
        <v>73</v>
      </c>
      <c r="AY876" s="286" t="s">
        <v>137</v>
      </c>
    </row>
    <row r="877" s="15" customFormat="1">
      <c r="A877" s="15"/>
      <c r="B877" s="265"/>
      <c r="C877" s="266"/>
      <c r="D877" s="235" t="s">
        <v>147</v>
      </c>
      <c r="E877" s="267" t="s">
        <v>19</v>
      </c>
      <c r="F877" s="268" t="s">
        <v>201</v>
      </c>
      <c r="G877" s="266"/>
      <c r="H877" s="269">
        <v>105.16400000000002</v>
      </c>
      <c r="I877" s="270"/>
      <c r="J877" s="266"/>
      <c r="K877" s="266"/>
      <c r="L877" s="271"/>
      <c r="M877" s="272"/>
      <c r="N877" s="273"/>
      <c r="O877" s="273"/>
      <c r="P877" s="273"/>
      <c r="Q877" s="273"/>
      <c r="R877" s="273"/>
      <c r="S877" s="273"/>
      <c r="T877" s="274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5" t="s">
        <v>147</v>
      </c>
      <c r="AU877" s="275" t="s">
        <v>83</v>
      </c>
      <c r="AV877" s="15" t="s">
        <v>145</v>
      </c>
      <c r="AW877" s="15" t="s">
        <v>35</v>
      </c>
      <c r="AX877" s="15" t="s">
        <v>81</v>
      </c>
      <c r="AY877" s="275" t="s">
        <v>137</v>
      </c>
    </row>
    <row r="878" s="2" customFormat="1" ht="33" customHeight="1">
      <c r="A878" s="40"/>
      <c r="B878" s="41"/>
      <c r="C878" s="220" t="s">
        <v>817</v>
      </c>
      <c r="D878" s="220" t="s">
        <v>140</v>
      </c>
      <c r="E878" s="221" t="s">
        <v>961</v>
      </c>
      <c r="F878" s="222" t="s">
        <v>962</v>
      </c>
      <c r="G878" s="223" t="s">
        <v>143</v>
      </c>
      <c r="H878" s="224">
        <v>3.2639999999999998</v>
      </c>
      <c r="I878" s="225"/>
      <c r="J878" s="226">
        <f>ROUND(I878*H878,2)</f>
        <v>0</v>
      </c>
      <c r="K878" s="222" t="s">
        <v>144</v>
      </c>
      <c r="L878" s="46"/>
      <c r="M878" s="227" t="s">
        <v>19</v>
      </c>
      <c r="N878" s="228" t="s">
        <v>44</v>
      </c>
      <c r="O878" s="86"/>
      <c r="P878" s="229">
        <f>O878*H878</f>
        <v>0</v>
      </c>
      <c r="Q878" s="229">
        <v>0.0060099999999999997</v>
      </c>
      <c r="R878" s="229">
        <f>Q878*H878</f>
        <v>0.019616639999999998</v>
      </c>
      <c r="S878" s="229">
        <v>0</v>
      </c>
      <c r="T878" s="230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31" t="s">
        <v>239</v>
      </c>
      <c r="AT878" s="231" t="s">
        <v>140</v>
      </c>
      <c r="AU878" s="231" t="s">
        <v>83</v>
      </c>
      <c r="AY878" s="19" t="s">
        <v>137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19" t="s">
        <v>81</v>
      </c>
      <c r="BK878" s="232">
        <f>ROUND(I878*H878,2)</f>
        <v>0</v>
      </c>
      <c r="BL878" s="19" t="s">
        <v>239</v>
      </c>
      <c r="BM878" s="231" t="s">
        <v>2117</v>
      </c>
    </row>
    <row r="879" s="13" customFormat="1">
      <c r="A879" s="13"/>
      <c r="B879" s="233"/>
      <c r="C879" s="234"/>
      <c r="D879" s="235" t="s">
        <v>147</v>
      </c>
      <c r="E879" s="236" t="s">
        <v>19</v>
      </c>
      <c r="F879" s="237" t="s">
        <v>2118</v>
      </c>
      <c r="G879" s="234"/>
      <c r="H879" s="236" t="s">
        <v>19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147</v>
      </c>
      <c r="AU879" s="243" t="s">
        <v>83</v>
      </c>
      <c r="AV879" s="13" t="s">
        <v>81</v>
      </c>
      <c r="AW879" s="13" t="s">
        <v>35</v>
      </c>
      <c r="AX879" s="13" t="s">
        <v>73</v>
      </c>
      <c r="AY879" s="243" t="s">
        <v>137</v>
      </c>
    </row>
    <row r="880" s="13" customFormat="1">
      <c r="A880" s="13"/>
      <c r="B880" s="233"/>
      <c r="C880" s="234"/>
      <c r="D880" s="235" t="s">
        <v>147</v>
      </c>
      <c r="E880" s="236" t="s">
        <v>19</v>
      </c>
      <c r="F880" s="237" t="s">
        <v>1743</v>
      </c>
      <c r="G880" s="234"/>
      <c r="H880" s="236" t="s">
        <v>19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147</v>
      </c>
      <c r="AU880" s="243" t="s">
        <v>83</v>
      </c>
      <c r="AV880" s="13" t="s">
        <v>81</v>
      </c>
      <c r="AW880" s="13" t="s">
        <v>35</v>
      </c>
      <c r="AX880" s="13" t="s">
        <v>73</v>
      </c>
      <c r="AY880" s="243" t="s">
        <v>137</v>
      </c>
    </row>
    <row r="881" s="13" customFormat="1">
      <c r="A881" s="13"/>
      <c r="B881" s="233"/>
      <c r="C881" s="234"/>
      <c r="D881" s="235" t="s">
        <v>147</v>
      </c>
      <c r="E881" s="236" t="s">
        <v>19</v>
      </c>
      <c r="F881" s="237" t="s">
        <v>2104</v>
      </c>
      <c r="G881" s="234"/>
      <c r="H881" s="236" t="s">
        <v>19</v>
      </c>
      <c r="I881" s="238"/>
      <c r="J881" s="234"/>
      <c r="K881" s="234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147</v>
      </c>
      <c r="AU881" s="243" t="s">
        <v>83</v>
      </c>
      <c r="AV881" s="13" t="s">
        <v>81</v>
      </c>
      <c r="AW881" s="13" t="s">
        <v>35</v>
      </c>
      <c r="AX881" s="13" t="s">
        <v>73</v>
      </c>
      <c r="AY881" s="243" t="s">
        <v>137</v>
      </c>
    </row>
    <row r="882" s="14" customFormat="1">
      <c r="A882" s="14"/>
      <c r="B882" s="244"/>
      <c r="C882" s="245"/>
      <c r="D882" s="235" t="s">
        <v>147</v>
      </c>
      <c r="E882" s="246" t="s">
        <v>19</v>
      </c>
      <c r="F882" s="247" t="s">
        <v>2119</v>
      </c>
      <c r="G882" s="245"/>
      <c r="H882" s="248">
        <v>0.59999999999999998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147</v>
      </c>
      <c r="AU882" s="254" t="s">
        <v>83</v>
      </c>
      <c r="AV882" s="14" t="s">
        <v>83</v>
      </c>
      <c r="AW882" s="14" t="s">
        <v>35</v>
      </c>
      <c r="AX882" s="14" t="s">
        <v>73</v>
      </c>
      <c r="AY882" s="254" t="s">
        <v>137</v>
      </c>
    </row>
    <row r="883" s="13" customFormat="1">
      <c r="A883" s="13"/>
      <c r="B883" s="233"/>
      <c r="C883" s="234"/>
      <c r="D883" s="235" t="s">
        <v>147</v>
      </c>
      <c r="E883" s="236" t="s">
        <v>19</v>
      </c>
      <c r="F883" s="237" t="s">
        <v>1747</v>
      </c>
      <c r="G883" s="234"/>
      <c r="H883" s="236" t="s">
        <v>19</v>
      </c>
      <c r="I883" s="238"/>
      <c r="J883" s="234"/>
      <c r="K883" s="234"/>
      <c r="L883" s="239"/>
      <c r="M883" s="240"/>
      <c r="N883" s="241"/>
      <c r="O883" s="241"/>
      <c r="P883" s="241"/>
      <c r="Q883" s="241"/>
      <c r="R883" s="241"/>
      <c r="S883" s="241"/>
      <c r="T883" s="24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3" t="s">
        <v>147</v>
      </c>
      <c r="AU883" s="243" t="s">
        <v>83</v>
      </c>
      <c r="AV883" s="13" t="s">
        <v>81</v>
      </c>
      <c r="AW883" s="13" t="s">
        <v>35</v>
      </c>
      <c r="AX883" s="13" t="s">
        <v>73</v>
      </c>
      <c r="AY883" s="243" t="s">
        <v>137</v>
      </c>
    </row>
    <row r="884" s="13" customFormat="1">
      <c r="A884" s="13"/>
      <c r="B884" s="233"/>
      <c r="C884" s="234"/>
      <c r="D884" s="235" t="s">
        <v>147</v>
      </c>
      <c r="E884" s="236" t="s">
        <v>19</v>
      </c>
      <c r="F884" s="237" t="s">
        <v>2104</v>
      </c>
      <c r="G884" s="234"/>
      <c r="H884" s="236" t="s">
        <v>19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147</v>
      </c>
      <c r="AU884" s="243" t="s">
        <v>83</v>
      </c>
      <c r="AV884" s="13" t="s">
        <v>81</v>
      </c>
      <c r="AW884" s="13" t="s">
        <v>35</v>
      </c>
      <c r="AX884" s="13" t="s">
        <v>73</v>
      </c>
      <c r="AY884" s="243" t="s">
        <v>137</v>
      </c>
    </row>
    <row r="885" s="14" customFormat="1">
      <c r="A885" s="14"/>
      <c r="B885" s="244"/>
      <c r="C885" s="245"/>
      <c r="D885" s="235" t="s">
        <v>147</v>
      </c>
      <c r="E885" s="246" t="s">
        <v>19</v>
      </c>
      <c r="F885" s="247" t="s">
        <v>2120</v>
      </c>
      <c r="G885" s="245"/>
      <c r="H885" s="248">
        <v>1.74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147</v>
      </c>
      <c r="AU885" s="254" t="s">
        <v>83</v>
      </c>
      <c r="AV885" s="14" t="s">
        <v>83</v>
      </c>
      <c r="AW885" s="14" t="s">
        <v>35</v>
      </c>
      <c r="AX885" s="14" t="s">
        <v>73</v>
      </c>
      <c r="AY885" s="254" t="s">
        <v>137</v>
      </c>
    </row>
    <row r="886" s="13" customFormat="1">
      <c r="A886" s="13"/>
      <c r="B886" s="233"/>
      <c r="C886" s="234"/>
      <c r="D886" s="235" t="s">
        <v>147</v>
      </c>
      <c r="E886" s="236" t="s">
        <v>19</v>
      </c>
      <c r="F886" s="237" t="s">
        <v>2104</v>
      </c>
      <c r="G886" s="234"/>
      <c r="H886" s="236" t="s">
        <v>19</v>
      </c>
      <c r="I886" s="238"/>
      <c r="J886" s="234"/>
      <c r="K886" s="234"/>
      <c r="L886" s="239"/>
      <c r="M886" s="240"/>
      <c r="N886" s="241"/>
      <c r="O886" s="241"/>
      <c r="P886" s="241"/>
      <c r="Q886" s="241"/>
      <c r="R886" s="241"/>
      <c r="S886" s="241"/>
      <c r="T886" s="24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3" t="s">
        <v>147</v>
      </c>
      <c r="AU886" s="243" t="s">
        <v>83</v>
      </c>
      <c r="AV886" s="13" t="s">
        <v>81</v>
      </c>
      <c r="AW886" s="13" t="s">
        <v>35</v>
      </c>
      <c r="AX886" s="13" t="s">
        <v>73</v>
      </c>
      <c r="AY886" s="243" t="s">
        <v>137</v>
      </c>
    </row>
    <row r="887" s="14" customFormat="1">
      <c r="A887" s="14"/>
      <c r="B887" s="244"/>
      <c r="C887" s="245"/>
      <c r="D887" s="235" t="s">
        <v>147</v>
      </c>
      <c r="E887" s="246" t="s">
        <v>19</v>
      </c>
      <c r="F887" s="247" t="s">
        <v>2121</v>
      </c>
      <c r="G887" s="245"/>
      <c r="H887" s="248">
        <v>0.92400000000000004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147</v>
      </c>
      <c r="AU887" s="254" t="s">
        <v>83</v>
      </c>
      <c r="AV887" s="14" t="s">
        <v>83</v>
      </c>
      <c r="AW887" s="14" t="s">
        <v>35</v>
      </c>
      <c r="AX887" s="14" t="s">
        <v>73</v>
      </c>
      <c r="AY887" s="254" t="s">
        <v>137</v>
      </c>
    </row>
    <row r="888" s="15" customFormat="1">
      <c r="A888" s="15"/>
      <c r="B888" s="265"/>
      <c r="C888" s="266"/>
      <c r="D888" s="235" t="s">
        <v>147</v>
      </c>
      <c r="E888" s="267" t="s">
        <v>19</v>
      </c>
      <c r="F888" s="268" t="s">
        <v>201</v>
      </c>
      <c r="G888" s="266"/>
      <c r="H888" s="269">
        <v>3.2639999999999998</v>
      </c>
      <c r="I888" s="270"/>
      <c r="J888" s="266"/>
      <c r="K888" s="266"/>
      <c r="L888" s="271"/>
      <c r="M888" s="272"/>
      <c r="N888" s="273"/>
      <c r="O888" s="273"/>
      <c r="P888" s="273"/>
      <c r="Q888" s="273"/>
      <c r="R888" s="273"/>
      <c r="S888" s="273"/>
      <c r="T888" s="274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75" t="s">
        <v>147</v>
      </c>
      <c r="AU888" s="275" t="s">
        <v>83</v>
      </c>
      <c r="AV888" s="15" t="s">
        <v>145</v>
      </c>
      <c r="AW888" s="15" t="s">
        <v>35</v>
      </c>
      <c r="AX888" s="15" t="s">
        <v>81</v>
      </c>
      <c r="AY888" s="275" t="s">
        <v>137</v>
      </c>
    </row>
    <row r="889" s="2" customFormat="1" ht="33" customHeight="1">
      <c r="A889" s="40"/>
      <c r="B889" s="41"/>
      <c r="C889" s="220" t="s">
        <v>822</v>
      </c>
      <c r="D889" s="220" t="s">
        <v>140</v>
      </c>
      <c r="E889" s="221" t="s">
        <v>2122</v>
      </c>
      <c r="F889" s="222" t="s">
        <v>2123</v>
      </c>
      <c r="G889" s="223" t="s">
        <v>997</v>
      </c>
      <c r="H889" s="287"/>
      <c r="I889" s="225"/>
      <c r="J889" s="226">
        <f>ROUND(I889*H889,2)</f>
        <v>0</v>
      </c>
      <c r="K889" s="222" t="s">
        <v>144</v>
      </c>
      <c r="L889" s="46"/>
      <c r="M889" s="227" t="s">
        <v>19</v>
      </c>
      <c r="N889" s="228" t="s">
        <v>44</v>
      </c>
      <c r="O889" s="86"/>
      <c r="P889" s="229">
        <f>O889*H889</f>
        <v>0</v>
      </c>
      <c r="Q889" s="229">
        <v>0</v>
      </c>
      <c r="R889" s="229">
        <f>Q889*H889</f>
        <v>0</v>
      </c>
      <c r="S889" s="229">
        <v>0</v>
      </c>
      <c r="T889" s="230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31" t="s">
        <v>239</v>
      </c>
      <c r="AT889" s="231" t="s">
        <v>140</v>
      </c>
      <c r="AU889" s="231" t="s">
        <v>83</v>
      </c>
      <c r="AY889" s="19" t="s">
        <v>137</v>
      </c>
      <c r="BE889" s="232">
        <f>IF(N889="základní",J889,0)</f>
        <v>0</v>
      </c>
      <c r="BF889" s="232">
        <f>IF(N889="snížená",J889,0)</f>
        <v>0</v>
      </c>
      <c r="BG889" s="232">
        <f>IF(N889="zákl. přenesená",J889,0)</f>
        <v>0</v>
      </c>
      <c r="BH889" s="232">
        <f>IF(N889="sníž. přenesená",J889,0)</f>
        <v>0</v>
      </c>
      <c r="BI889" s="232">
        <f>IF(N889="nulová",J889,0)</f>
        <v>0</v>
      </c>
      <c r="BJ889" s="19" t="s">
        <v>81</v>
      </c>
      <c r="BK889" s="232">
        <f>ROUND(I889*H889,2)</f>
        <v>0</v>
      </c>
      <c r="BL889" s="19" t="s">
        <v>239</v>
      </c>
      <c r="BM889" s="231" t="s">
        <v>2124</v>
      </c>
    </row>
    <row r="890" s="12" customFormat="1" ht="22.8" customHeight="1">
      <c r="A890" s="12"/>
      <c r="B890" s="204"/>
      <c r="C890" s="205"/>
      <c r="D890" s="206" t="s">
        <v>72</v>
      </c>
      <c r="E890" s="218" t="s">
        <v>1066</v>
      </c>
      <c r="F890" s="218" t="s">
        <v>1067</v>
      </c>
      <c r="G890" s="205"/>
      <c r="H890" s="205"/>
      <c r="I890" s="208"/>
      <c r="J890" s="219">
        <f>BK890</f>
        <v>0</v>
      </c>
      <c r="K890" s="205"/>
      <c r="L890" s="210"/>
      <c r="M890" s="211"/>
      <c r="N890" s="212"/>
      <c r="O890" s="212"/>
      <c r="P890" s="213">
        <f>SUM(P891:P923)</f>
        <v>0</v>
      </c>
      <c r="Q890" s="212"/>
      <c r="R890" s="213">
        <f>SUM(R891:R923)</f>
        <v>0.065939150000000002</v>
      </c>
      <c r="S890" s="212"/>
      <c r="T890" s="214">
        <f>SUM(T891:T923)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15" t="s">
        <v>83</v>
      </c>
      <c r="AT890" s="216" t="s">
        <v>72</v>
      </c>
      <c r="AU890" s="216" t="s">
        <v>81</v>
      </c>
      <c r="AY890" s="215" t="s">
        <v>137</v>
      </c>
      <c r="BK890" s="217">
        <f>SUM(BK891:BK923)</f>
        <v>0</v>
      </c>
    </row>
    <row r="891" s="2" customFormat="1" ht="33" customHeight="1">
      <c r="A891" s="40"/>
      <c r="B891" s="41"/>
      <c r="C891" s="220" t="s">
        <v>826</v>
      </c>
      <c r="D891" s="220" t="s">
        <v>140</v>
      </c>
      <c r="E891" s="221" t="s">
        <v>2125</v>
      </c>
      <c r="F891" s="222" t="s">
        <v>2126</v>
      </c>
      <c r="G891" s="223" t="s">
        <v>143</v>
      </c>
      <c r="H891" s="224">
        <v>5.5060000000000002</v>
      </c>
      <c r="I891" s="225"/>
      <c r="J891" s="226">
        <f>ROUND(I891*H891,2)</f>
        <v>0</v>
      </c>
      <c r="K891" s="222" t="s">
        <v>144</v>
      </c>
      <c r="L891" s="46"/>
      <c r="M891" s="227" t="s">
        <v>19</v>
      </c>
      <c r="N891" s="228" t="s">
        <v>44</v>
      </c>
      <c r="O891" s="86"/>
      <c r="P891" s="229">
        <f>O891*H891</f>
        <v>0</v>
      </c>
      <c r="Q891" s="229">
        <v>0</v>
      </c>
      <c r="R891" s="229">
        <f>Q891*H891</f>
        <v>0</v>
      </c>
      <c r="S891" s="229">
        <v>0</v>
      </c>
      <c r="T891" s="230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31" t="s">
        <v>239</v>
      </c>
      <c r="AT891" s="231" t="s">
        <v>140</v>
      </c>
      <c r="AU891" s="231" t="s">
        <v>83</v>
      </c>
      <c r="AY891" s="19" t="s">
        <v>137</v>
      </c>
      <c r="BE891" s="232">
        <f>IF(N891="základní",J891,0)</f>
        <v>0</v>
      </c>
      <c r="BF891" s="232">
        <f>IF(N891="snížená",J891,0)</f>
        <v>0</v>
      </c>
      <c r="BG891" s="232">
        <f>IF(N891="zákl. přenesená",J891,0)</f>
        <v>0</v>
      </c>
      <c r="BH891" s="232">
        <f>IF(N891="sníž. přenesená",J891,0)</f>
        <v>0</v>
      </c>
      <c r="BI891" s="232">
        <f>IF(N891="nulová",J891,0)</f>
        <v>0</v>
      </c>
      <c r="BJ891" s="19" t="s">
        <v>81</v>
      </c>
      <c r="BK891" s="232">
        <f>ROUND(I891*H891,2)</f>
        <v>0</v>
      </c>
      <c r="BL891" s="19" t="s">
        <v>239</v>
      </c>
      <c r="BM891" s="231" t="s">
        <v>2127</v>
      </c>
    </row>
    <row r="892" s="13" customFormat="1">
      <c r="A892" s="13"/>
      <c r="B892" s="233"/>
      <c r="C892" s="234"/>
      <c r="D892" s="235" t="s">
        <v>147</v>
      </c>
      <c r="E892" s="236" t="s">
        <v>19</v>
      </c>
      <c r="F892" s="237" t="s">
        <v>2128</v>
      </c>
      <c r="G892" s="234"/>
      <c r="H892" s="236" t="s">
        <v>19</v>
      </c>
      <c r="I892" s="238"/>
      <c r="J892" s="234"/>
      <c r="K892" s="234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147</v>
      </c>
      <c r="AU892" s="243" t="s">
        <v>83</v>
      </c>
      <c r="AV892" s="13" t="s">
        <v>81</v>
      </c>
      <c r="AW892" s="13" t="s">
        <v>35</v>
      </c>
      <c r="AX892" s="13" t="s">
        <v>73</v>
      </c>
      <c r="AY892" s="243" t="s">
        <v>137</v>
      </c>
    </row>
    <row r="893" s="14" customFormat="1">
      <c r="A893" s="14"/>
      <c r="B893" s="244"/>
      <c r="C893" s="245"/>
      <c r="D893" s="235" t="s">
        <v>147</v>
      </c>
      <c r="E893" s="246" t="s">
        <v>19</v>
      </c>
      <c r="F893" s="247" t="s">
        <v>2129</v>
      </c>
      <c r="G893" s="245"/>
      <c r="H893" s="248">
        <v>1.768</v>
      </c>
      <c r="I893" s="249"/>
      <c r="J893" s="245"/>
      <c r="K893" s="245"/>
      <c r="L893" s="250"/>
      <c r="M893" s="251"/>
      <c r="N893" s="252"/>
      <c r="O893" s="252"/>
      <c r="P893" s="252"/>
      <c r="Q893" s="252"/>
      <c r="R893" s="252"/>
      <c r="S893" s="252"/>
      <c r="T893" s="25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4" t="s">
        <v>147</v>
      </c>
      <c r="AU893" s="254" t="s">
        <v>83</v>
      </c>
      <c r="AV893" s="14" t="s">
        <v>83</v>
      </c>
      <c r="AW893" s="14" t="s">
        <v>35</v>
      </c>
      <c r="AX893" s="14" t="s">
        <v>73</v>
      </c>
      <c r="AY893" s="254" t="s">
        <v>137</v>
      </c>
    </row>
    <row r="894" s="14" customFormat="1">
      <c r="A894" s="14"/>
      <c r="B894" s="244"/>
      <c r="C894" s="245"/>
      <c r="D894" s="235" t="s">
        <v>147</v>
      </c>
      <c r="E894" s="246" t="s">
        <v>19</v>
      </c>
      <c r="F894" s="247" t="s">
        <v>2130</v>
      </c>
      <c r="G894" s="245"/>
      <c r="H894" s="248">
        <v>0.64000000000000001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147</v>
      </c>
      <c r="AU894" s="254" t="s">
        <v>83</v>
      </c>
      <c r="AV894" s="14" t="s">
        <v>83</v>
      </c>
      <c r="AW894" s="14" t="s">
        <v>35</v>
      </c>
      <c r="AX894" s="14" t="s">
        <v>73</v>
      </c>
      <c r="AY894" s="254" t="s">
        <v>137</v>
      </c>
    </row>
    <row r="895" s="14" customFormat="1">
      <c r="A895" s="14"/>
      <c r="B895" s="244"/>
      <c r="C895" s="245"/>
      <c r="D895" s="235" t="s">
        <v>147</v>
      </c>
      <c r="E895" s="246" t="s">
        <v>19</v>
      </c>
      <c r="F895" s="247" t="s">
        <v>2131</v>
      </c>
      <c r="G895" s="245"/>
      <c r="H895" s="248">
        <v>1.8180000000000001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147</v>
      </c>
      <c r="AU895" s="254" t="s">
        <v>83</v>
      </c>
      <c r="AV895" s="14" t="s">
        <v>83</v>
      </c>
      <c r="AW895" s="14" t="s">
        <v>35</v>
      </c>
      <c r="AX895" s="14" t="s">
        <v>73</v>
      </c>
      <c r="AY895" s="254" t="s">
        <v>137</v>
      </c>
    </row>
    <row r="896" s="14" customFormat="1">
      <c r="A896" s="14"/>
      <c r="B896" s="244"/>
      <c r="C896" s="245"/>
      <c r="D896" s="235" t="s">
        <v>147</v>
      </c>
      <c r="E896" s="246" t="s">
        <v>19</v>
      </c>
      <c r="F896" s="247" t="s">
        <v>2132</v>
      </c>
      <c r="G896" s="245"/>
      <c r="H896" s="248">
        <v>1.28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147</v>
      </c>
      <c r="AU896" s="254" t="s">
        <v>83</v>
      </c>
      <c r="AV896" s="14" t="s">
        <v>83</v>
      </c>
      <c r="AW896" s="14" t="s">
        <v>35</v>
      </c>
      <c r="AX896" s="14" t="s">
        <v>73</v>
      </c>
      <c r="AY896" s="254" t="s">
        <v>137</v>
      </c>
    </row>
    <row r="897" s="15" customFormat="1">
      <c r="A897" s="15"/>
      <c r="B897" s="265"/>
      <c r="C897" s="266"/>
      <c r="D897" s="235" t="s">
        <v>147</v>
      </c>
      <c r="E897" s="267" t="s">
        <v>19</v>
      </c>
      <c r="F897" s="268" t="s">
        <v>201</v>
      </c>
      <c r="G897" s="266"/>
      <c r="H897" s="269">
        <v>5.5060000000000002</v>
      </c>
      <c r="I897" s="270"/>
      <c r="J897" s="266"/>
      <c r="K897" s="266"/>
      <c r="L897" s="271"/>
      <c r="M897" s="272"/>
      <c r="N897" s="273"/>
      <c r="O897" s="273"/>
      <c r="P897" s="273"/>
      <c r="Q897" s="273"/>
      <c r="R897" s="273"/>
      <c r="S897" s="273"/>
      <c r="T897" s="274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5" t="s">
        <v>147</v>
      </c>
      <c r="AU897" s="275" t="s">
        <v>83</v>
      </c>
      <c r="AV897" s="15" t="s">
        <v>145</v>
      </c>
      <c r="AW897" s="15" t="s">
        <v>35</v>
      </c>
      <c r="AX897" s="15" t="s">
        <v>81</v>
      </c>
      <c r="AY897" s="275" t="s">
        <v>137</v>
      </c>
    </row>
    <row r="898" s="2" customFormat="1" ht="16.5" customHeight="1">
      <c r="A898" s="40"/>
      <c r="B898" s="41"/>
      <c r="C898" s="255" t="s">
        <v>832</v>
      </c>
      <c r="D898" s="255" t="s">
        <v>157</v>
      </c>
      <c r="E898" s="256" t="s">
        <v>2133</v>
      </c>
      <c r="F898" s="257" t="s">
        <v>2134</v>
      </c>
      <c r="G898" s="258" t="s">
        <v>143</v>
      </c>
      <c r="H898" s="259">
        <v>6.0570000000000004</v>
      </c>
      <c r="I898" s="260"/>
      <c r="J898" s="261">
        <f>ROUND(I898*H898,2)</f>
        <v>0</v>
      </c>
      <c r="K898" s="257" t="s">
        <v>144</v>
      </c>
      <c r="L898" s="262"/>
      <c r="M898" s="263" t="s">
        <v>19</v>
      </c>
      <c r="N898" s="264" t="s">
        <v>44</v>
      </c>
      <c r="O898" s="86"/>
      <c r="P898" s="229">
        <f>O898*H898</f>
        <v>0</v>
      </c>
      <c r="Q898" s="229">
        <v>0.00029999999999999997</v>
      </c>
      <c r="R898" s="229">
        <f>Q898*H898</f>
        <v>0.0018170999999999999</v>
      </c>
      <c r="S898" s="229">
        <v>0</v>
      </c>
      <c r="T898" s="230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31" t="s">
        <v>353</v>
      </c>
      <c r="AT898" s="231" t="s">
        <v>157</v>
      </c>
      <c r="AU898" s="231" t="s">
        <v>83</v>
      </c>
      <c r="AY898" s="19" t="s">
        <v>137</v>
      </c>
      <c r="BE898" s="232">
        <f>IF(N898="základní",J898,0)</f>
        <v>0</v>
      </c>
      <c r="BF898" s="232">
        <f>IF(N898="snížená",J898,0)</f>
        <v>0</v>
      </c>
      <c r="BG898" s="232">
        <f>IF(N898="zákl. přenesená",J898,0)</f>
        <v>0</v>
      </c>
      <c r="BH898" s="232">
        <f>IF(N898="sníž. přenesená",J898,0)</f>
        <v>0</v>
      </c>
      <c r="BI898" s="232">
        <f>IF(N898="nulová",J898,0)</f>
        <v>0</v>
      </c>
      <c r="BJ898" s="19" t="s">
        <v>81</v>
      </c>
      <c r="BK898" s="232">
        <f>ROUND(I898*H898,2)</f>
        <v>0</v>
      </c>
      <c r="BL898" s="19" t="s">
        <v>239</v>
      </c>
      <c r="BM898" s="231" t="s">
        <v>2135</v>
      </c>
    </row>
    <row r="899" s="13" customFormat="1">
      <c r="A899" s="13"/>
      <c r="B899" s="233"/>
      <c r="C899" s="234"/>
      <c r="D899" s="235" t="s">
        <v>147</v>
      </c>
      <c r="E899" s="236" t="s">
        <v>19</v>
      </c>
      <c r="F899" s="237" t="s">
        <v>2128</v>
      </c>
      <c r="G899" s="234"/>
      <c r="H899" s="236" t="s">
        <v>19</v>
      </c>
      <c r="I899" s="238"/>
      <c r="J899" s="234"/>
      <c r="K899" s="234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147</v>
      </c>
      <c r="AU899" s="243" t="s">
        <v>83</v>
      </c>
      <c r="AV899" s="13" t="s">
        <v>81</v>
      </c>
      <c r="AW899" s="13" t="s">
        <v>35</v>
      </c>
      <c r="AX899" s="13" t="s">
        <v>73</v>
      </c>
      <c r="AY899" s="243" t="s">
        <v>137</v>
      </c>
    </row>
    <row r="900" s="14" customFormat="1">
      <c r="A900" s="14"/>
      <c r="B900" s="244"/>
      <c r="C900" s="245"/>
      <c r="D900" s="235" t="s">
        <v>147</v>
      </c>
      <c r="E900" s="246" t="s">
        <v>19</v>
      </c>
      <c r="F900" s="247" t="s">
        <v>2129</v>
      </c>
      <c r="G900" s="245"/>
      <c r="H900" s="248">
        <v>1.768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4" t="s">
        <v>147</v>
      </c>
      <c r="AU900" s="254" t="s">
        <v>83</v>
      </c>
      <c r="AV900" s="14" t="s">
        <v>83</v>
      </c>
      <c r="AW900" s="14" t="s">
        <v>35</v>
      </c>
      <c r="AX900" s="14" t="s">
        <v>73</v>
      </c>
      <c r="AY900" s="254" t="s">
        <v>137</v>
      </c>
    </row>
    <row r="901" s="14" customFormat="1">
      <c r="A901" s="14"/>
      <c r="B901" s="244"/>
      <c r="C901" s="245"/>
      <c r="D901" s="235" t="s">
        <v>147</v>
      </c>
      <c r="E901" s="246" t="s">
        <v>19</v>
      </c>
      <c r="F901" s="247" t="s">
        <v>2130</v>
      </c>
      <c r="G901" s="245"/>
      <c r="H901" s="248">
        <v>0.64000000000000001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147</v>
      </c>
      <c r="AU901" s="254" t="s">
        <v>83</v>
      </c>
      <c r="AV901" s="14" t="s">
        <v>83</v>
      </c>
      <c r="AW901" s="14" t="s">
        <v>35</v>
      </c>
      <c r="AX901" s="14" t="s">
        <v>73</v>
      </c>
      <c r="AY901" s="254" t="s">
        <v>137</v>
      </c>
    </row>
    <row r="902" s="14" customFormat="1">
      <c r="A902" s="14"/>
      <c r="B902" s="244"/>
      <c r="C902" s="245"/>
      <c r="D902" s="235" t="s">
        <v>147</v>
      </c>
      <c r="E902" s="246" t="s">
        <v>19</v>
      </c>
      <c r="F902" s="247" t="s">
        <v>2131</v>
      </c>
      <c r="G902" s="245"/>
      <c r="H902" s="248">
        <v>1.8180000000000001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147</v>
      </c>
      <c r="AU902" s="254" t="s">
        <v>83</v>
      </c>
      <c r="AV902" s="14" t="s">
        <v>83</v>
      </c>
      <c r="AW902" s="14" t="s">
        <v>35</v>
      </c>
      <c r="AX902" s="14" t="s">
        <v>73</v>
      </c>
      <c r="AY902" s="254" t="s">
        <v>137</v>
      </c>
    </row>
    <row r="903" s="14" customFormat="1">
      <c r="A903" s="14"/>
      <c r="B903" s="244"/>
      <c r="C903" s="245"/>
      <c r="D903" s="235" t="s">
        <v>147</v>
      </c>
      <c r="E903" s="246" t="s">
        <v>19</v>
      </c>
      <c r="F903" s="247" t="s">
        <v>2132</v>
      </c>
      <c r="G903" s="245"/>
      <c r="H903" s="248">
        <v>1.28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147</v>
      </c>
      <c r="AU903" s="254" t="s">
        <v>83</v>
      </c>
      <c r="AV903" s="14" t="s">
        <v>83</v>
      </c>
      <c r="AW903" s="14" t="s">
        <v>35</v>
      </c>
      <c r="AX903" s="14" t="s">
        <v>73</v>
      </c>
      <c r="AY903" s="254" t="s">
        <v>137</v>
      </c>
    </row>
    <row r="904" s="15" customFormat="1">
      <c r="A904" s="15"/>
      <c r="B904" s="265"/>
      <c r="C904" s="266"/>
      <c r="D904" s="235" t="s">
        <v>147</v>
      </c>
      <c r="E904" s="267" t="s">
        <v>19</v>
      </c>
      <c r="F904" s="268" t="s">
        <v>201</v>
      </c>
      <c r="G904" s="266"/>
      <c r="H904" s="269">
        <v>5.5060000000000002</v>
      </c>
      <c r="I904" s="270"/>
      <c r="J904" s="266"/>
      <c r="K904" s="266"/>
      <c r="L904" s="271"/>
      <c r="M904" s="272"/>
      <c r="N904" s="273"/>
      <c r="O904" s="273"/>
      <c r="P904" s="273"/>
      <c r="Q904" s="273"/>
      <c r="R904" s="273"/>
      <c r="S904" s="273"/>
      <c r="T904" s="274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75" t="s">
        <v>147</v>
      </c>
      <c r="AU904" s="275" t="s">
        <v>83</v>
      </c>
      <c r="AV904" s="15" t="s">
        <v>145</v>
      </c>
      <c r="AW904" s="15" t="s">
        <v>35</v>
      </c>
      <c r="AX904" s="15" t="s">
        <v>81</v>
      </c>
      <c r="AY904" s="275" t="s">
        <v>137</v>
      </c>
    </row>
    <row r="905" s="14" customFormat="1">
      <c r="A905" s="14"/>
      <c r="B905" s="244"/>
      <c r="C905" s="245"/>
      <c r="D905" s="235" t="s">
        <v>147</v>
      </c>
      <c r="E905" s="245"/>
      <c r="F905" s="247" t="s">
        <v>2136</v>
      </c>
      <c r="G905" s="245"/>
      <c r="H905" s="248">
        <v>6.0570000000000004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147</v>
      </c>
      <c r="AU905" s="254" t="s">
        <v>83</v>
      </c>
      <c r="AV905" s="14" t="s">
        <v>83</v>
      </c>
      <c r="AW905" s="14" t="s">
        <v>4</v>
      </c>
      <c r="AX905" s="14" t="s">
        <v>81</v>
      </c>
      <c r="AY905" s="254" t="s">
        <v>137</v>
      </c>
    </row>
    <row r="906" s="2" customFormat="1" ht="33" customHeight="1">
      <c r="A906" s="40"/>
      <c r="B906" s="41"/>
      <c r="C906" s="220" t="s">
        <v>838</v>
      </c>
      <c r="D906" s="220" t="s">
        <v>140</v>
      </c>
      <c r="E906" s="221" t="s">
        <v>1079</v>
      </c>
      <c r="F906" s="222" t="s">
        <v>1080</v>
      </c>
      <c r="G906" s="223" t="s">
        <v>143</v>
      </c>
      <c r="H906" s="224">
        <v>9.2829999999999995</v>
      </c>
      <c r="I906" s="225"/>
      <c r="J906" s="226">
        <f>ROUND(I906*H906,2)</f>
        <v>0</v>
      </c>
      <c r="K906" s="222" t="s">
        <v>144</v>
      </c>
      <c r="L906" s="46"/>
      <c r="M906" s="227" t="s">
        <v>19</v>
      </c>
      <c r="N906" s="228" t="s">
        <v>44</v>
      </c>
      <c r="O906" s="86"/>
      <c r="P906" s="229">
        <f>O906*H906</f>
        <v>0</v>
      </c>
      <c r="Q906" s="229">
        <v>0.0060000000000000001</v>
      </c>
      <c r="R906" s="229">
        <f>Q906*H906</f>
        <v>0.055697999999999998</v>
      </c>
      <c r="S906" s="229">
        <v>0</v>
      </c>
      <c r="T906" s="230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31" t="s">
        <v>239</v>
      </c>
      <c r="AT906" s="231" t="s">
        <v>140</v>
      </c>
      <c r="AU906" s="231" t="s">
        <v>83</v>
      </c>
      <c r="AY906" s="19" t="s">
        <v>137</v>
      </c>
      <c r="BE906" s="232">
        <f>IF(N906="základní",J906,0)</f>
        <v>0</v>
      </c>
      <c r="BF906" s="232">
        <f>IF(N906="snížená",J906,0)</f>
        <v>0</v>
      </c>
      <c r="BG906" s="232">
        <f>IF(N906="zákl. přenesená",J906,0)</f>
        <v>0</v>
      </c>
      <c r="BH906" s="232">
        <f>IF(N906="sníž. přenesená",J906,0)</f>
        <v>0</v>
      </c>
      <c r="BI906" s="232">
        <f>IF(N906="nulová",J906,0)</f>
        <v>0</v>
      </c>
      <c r="BJ906" s="19" t="s">
        <v>81</v>
      </c>
      <c r="BK906" s="232">
        <f>ROUND(I906*H906,2)</f>
        <v>0</v>
      </c>
      <c r="BL906" s="19" t="s">
        <v>239</v>
      </c>
      <c r="BM906" s="231" t="s">
        <v>2137</v>
      </c>
    </row>
    <row r="907" s="13" customFormat="1">
      <c r="A907" s="13"/>
      <c r="B907" s="233"/>
      <c r="C907" s="234"/>
      <c r="D907" s="235" t="s">
        <v>147</v>
      </c>
      <c r="E907" s="236" t="s">
        <v>19</v>
      </c>
      <c r="F907" s="237" t="s">
        <v>2138</v>
      </c>
      <c r="G907" s="234"/>
      <c r="H907" s="236" t="s">
        <v>19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147</v>
      </c>
      <c r="AU907" s="243" t="s">
        <v>83</v>
      </c>
      <c r="AV907" s="13" t="s">
        <v>81</v>
      </c>
      <c r="AW907" s="13" t="s">
        <v>35</v>
      </c>
      <c r="AX907" s="13" t="s">
        <v>73</v>
      </c>
      <c r="AY907" s="243" t="s">
        <v>137</v>
      </c>
    </row>
    <row r="908" s="13" customFormat="1">
      <c r="A908" s="13"/>
      <c r="B908" s="233"/>
      <c r="C908" s="234"/>
      <c r="D908" s="235" t="s">
        <v>147</v>
      </c>
      <c r="E908" s="236" t="s">
        <v>19</v>
      </c>
      <c r="F908" s="237" t="s">
        <v>2139</v>
      </c>
      <c r="G908" s="234"/>
      <c r="H908" s="236" t="s">
        <v>19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147</v>
      </c>
      <c r="AU908" s="243" t="s">
        <v>83</v>
      </c>
      <c r="AV908" s="13" t="s">
        <v>81</v>
      </c>
      <c r="AW908" s="13" t="s">
        <v>35</v>
      </c>
      <c r="AX908" s="13" t="s">
        <v>73</v>
      </c>
      <c r="AY908" s="243" t="s">
        <v>137</v>
      </c>
    </row>
    <row r="909" s="14" customFormat="1">
      <c r="A909" s="14"/>
      <c r="B909" s="244"/>
      <c r="C909" s="245"/>
      <c r="D909" s="235" t="s">
        <v>147</v>
      </c>
      <c r="E909" s="246" t="s">
        <v>19</v>
      </c>
      <c r="F909" s="247" t="s">
        <v>2140</v>
      </c>
      <c r="G909" s="245"/>
      <c r="H909" s="248">
        <v>6.9619999999999997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147</v>
      </c>
      <c r="AU909" s="254" t="s">
        <v>83</v>
      </c>
      <c r="AV909" s="14" t="s">
        <v>83</v>
      </c>
      <c r="AW909" s="14" t="s">
        <v>35</v>
      </c>
      <c r="AX909" s="14" t="s">
        <v>73</v>
      </c>
      <c r="AY909" s="254" t="s">
        <v>137</v>
      </c>
    </row>
    <row r="910" s="13" customFormat="1">
      <c r="A910" s="13"/>
      <c r="B910" s="233"/>
      <c r="C910" s="234"/>
      <c r="D910" s="235" t="s">
        <v>147</v>
      </c>
      <c r="E910" s="236" t="s">
        <v>19</v>
      </c>
      <c r="F910" s="237" t="s">
        <v>2141</v>
      </c>
      <c r="G910" s="234"/>
      <c r="H910" s="236" t="s">
        <v>19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147</v>
      </c>
      <c r="AU910" s="243" t="s">
        <v>83</v>
      </c>
      <c r="AV910" s="13" t="s">
        <v>81</v>
      </c>
      <c r="AW910" s="13" t="s">
        <v>35</v>
      </c>
      <c r="AX910" s="13" t="s">
        <v>73</v>
      </c>
      <c r="AY910" s="243" t="s">
        <v>137</v>
      </c>
    </row>
    <row r="911" s="14" customFormat="1">
      <c r="A911" s="14"/>
      <c r="B911" s="244"/>
      <c r="C911" s="245"/>
      <c r="D911" s="235" t="s">
        <v>147</v>
      </c>
      <c r="E911" s="246" t="s">
        <v>19</v>
      </c>
      <c r="F911" s="247" t="s">
        <v>2142</v>
      </c>
      <c r="G911" s="245"/>
      <c r="H911" s="248">
        <v>2.3210000000000002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147</v>
      </c>
      <c r="AU911" s="254" t="s">
        <v>83</v>
      </c>
      <c r="AV911" s="14" t="s">
        <v>83</v>
      </c>
      <c r="AW911" s="14" t="s">
        <v>35</v>
      </c>
      <c r="AX911" s="14" t="s">
        <v>73</v>
      </c>
      <c r="AY911" s="254" t="s">
        <v>137</v>
      </c>
    </row>
    <row r="912" s="15" customFormat="1">
      <c r="A912" s="15"/>
      <c r="B912" s="265"/>
      <c r="C912" s="266"/>
      <c r="D912" s="235" t="s">
        <v>147</v>
      </c>
      <c r="E912" s="267" t="s">
        <v>19</v>
      </c>
      <c r="F912" s="268" t="s">
        <v>201</v>
      </c>
      <c r="G912" s="266"/>
      <c r="H912" s="269">
        <v>9.2829999999999995</v>
      </c>
      <c r="I912" s="270"/>
      <c r="J912" s="266"/>
      <c r="K912" s="266"/>
      <c r="L912" s="271"/>
      <c r="M912" s="272"/>
      <c r="N912" s="273"/>
      <c r="O912" s="273"/>
      <c r="P912" s="273"/>
      <c r="Q912" s="273"/>
      <c r="R912" s="273"/>
      <c r="S912" s="273"/>
      <c r="T912" s="274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5" t="s">
        <v>147</v>
      </c>
      <c r="AU912" s="275" t="s">
        <v>83</v>
      </c>
      <c r="AV912" s="15" t="s">
        <v>145</v>
      </c>
      <c r="AW912" s="15" t="s">
        <v>35</v>
      </c>
      <c r="AX912" s="15" t="s">
        <v>81</v>
      </c>
      <c r="AY912" s="275" t="s">
        <v>137</v>
      </c>
    </row>
    <row r="913" s="2" customFormat="1" ht="21.75" customHeight="1">
      <c r="A913" s="40"/>
      <c r="B913" s="41"/>
      <c r="C913" s="255" t="s">
        <v>842</v>
      </c>
      <c r="D913" s="255" t="s">
        <v>157</v>
      </c>
      <c r="E913" s="256" t="s">
        <v>1085</v>
      </c>
      <c r="F913" s="257" t="s">
        <v>1086</v>
      </c>
      <c r="G913" s="258" t="s">
        <v>143</v>
      </c>
      <c r="H913" s="259">
        <v>2.5529999999999999</v>
      </c>
      <c r="I913" s="260"/>
      <c r="J913" s="261">
        <f>ROUND(I913*H913,2)</f>
        <v>0</v>
      </c>
      <c r="K913" s="257" t="s">
        <v>144</v>
      </c>
      <c r="L913" s="262"/>
      <c r="M913" s="263" t="s">
        <v>19</v>
      </c>
      <c r="N913" s="264" t="s">
        <v>44</v>
      </c>
      <c r="O913" s="86"/>
      <c r="P913" s="229">
        <f>O913*H913</f>
        <v>0</v>
      </c>
      <c r="Q913" s="229">
        <v>0.00075000000000000002</v>
      </c>
      <c r="R913" s="229">
        <f>Q913*H913</f>
        <v>0.00191475</v>
      </c>
      <c r="S913" s="229">
        <v>0</v>
      </c>
      <c r="T913" s="230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31" t="s">
        <v>353</v>
      </c>
      <c r="AT913" s="231" t="s">
        <v>157</v>
      </c>
      <c r="AU913" s="231" t="s">
        <v>83</v>
      </c>
      <c r="AY913" s="19" t="s">
        <v>137</v>
      </c>
      <c r="BE913" s="232">
        <f>IF(N913="základní",J913,0)</f>
        <v>0</v>
      </c>
      <c r="BF913" s="232">
        <f>IF(N913="snížená",J913,0)</f>
        <v>0</v>
      </c>
      <c r="BG913" s="232">
        <f>IF(N913="zákl. přenesená",J913,0)</f>
        <v>0</v>
      </c>
      <c r="BH913" s="232">
        <f>IF(N913="sníž. přenesená",J913,0)</f>
        <v>0</v>
      </c>
      <c r="BI913" s="232">
        <f>IF(N913="nulová",J913,0)</f>
        <v>0</v>
      </c>
      <c r="BJ913" s="19" t="s">
        <v>81</v>
      </c>
      <c r="BK913" s="232">
        <f>ROUND(I913*H913,2)</f>
        <v>0</v>
      </c>
      <c r="BL913" s="19" t="s">
        <v>239</v>
      </c>
      <c r="BM913" s="231" t="s">
        <v>2143</v>
      </c>
    </row>
    <row r="914" s="13" customFormat="1">
      <c r="A914" s="13"/>
      <c r="B914" s="233"/>
      <c r="C914" s="234"/>
      <c r="D914" s="235" t="s">
        <v>147</v>
      </c>
      <c r="E914" s="236" t="s">
        <v>19</v>
      </c>
      <c r="F914" s="237" t="s">
        <v>2138</v>
      </c>
      <c r="G914" s="234"/>
      <c r="H914" s="236" t="s">
        <v>19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147</v>
      </c>
      <c r="AU914" s="243" t="s">
        <v>83</v>
      </c>
      <c r="AV914" s="13" t="s">
        <v>81</v>
      </c>
      <c r="AW914" s="13" t="s">
        <v>35</v>
      </c>
      <c r="AX914" s="13" t="s">
        <v>73</v>
      </c>
      <c r="AY914" s="243" t="s">
        <v>137</v>
      </c>
    </row>
    <row r="915" s="13" customFormat="1">
      <c r="A915" s="13"/>
      <c r="B915" s="233"/>
      <c r="C915" s="234"/>
      <c r="D915" s="235" t="s">
        <v>147</v>
      </c>
      <c r="E915" s="236" t="s">
        <v>19</v>
      </c>
      <c r="F915" s="237" t="s">
        <v>2141</v>
      </c>
      <c r="G915" s="234"/>
      <c r="H915" s="236" t="s">
        <v>19</v>
      </c>
      <c r="I915" s="238"/>
      <c r="J915" s="234"/>
      <c r="K915" s="234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147</v>
      </c>
      <c r="AU915" s="243" t="s">
        <v>83</v>
      </c>
      <c r="AV915" s="13" t="s">
        <v>81</v>
      </c>
      <c r="AW915" s="13" t="s">
        <v>35</v>
      </c>
      <c r="AX915" s="13" t="s">
        <v>73</v>
      </c>
      <c r="AY915" s="243" t="s">
        <v>137</v>
      </c>
    </row>
    <row r="916" s="14" customFormat="1">
      <c r="A916" s="14"/>
      <c r="B916" s="244"/>
      <c r="C916" s="245"/>
      <c r="D916" s="235" t="s">
        <v>147</v>
      </c>
      <c r="E916" s="246" t="s">
        <v>19</v>
      </c>
      <c r="F916" s="247" t="s">
        <v>2142</v>
      </c>
      <c r="G916" s="245"/>
      <c r="H916" s="248">
        <v>2.3210000000000002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147</v>
      </c>
      <c r="AU916" s="254" t="s">
        <v>83</v>
      </c>
      <c r="AV916" s="14" t="s">
        <v>83</v>
      </c>
      <c r="AW916" s="14" t="s">
        <v>35</v>
      </c>
      <c r="AX916" s="14" t="s">
        <v>81</v>
      </c>
      <c r="AY916" s="254" t="s">
        <v>137</v>
      </c>
    </row>
    <row r="917" s="14" customFormat="1">
      <c r="A917" s="14"/>
      <c r="B917" s="244"/>
      <c r="C917" s="245"/>
      <c r="D917" s="235" t="s">
        <v>147</v>
      </c>
      <c r="E917" s="245"/>
      <c r="F917" s="247" t="s">
        <v>2144</v>
      </c>
      <c r="G917" s="245"/>
      <c r="H917" s="248">
        <v>2.5529999999999999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4" t="s">
        <v>147</v>
      </c>
      <c r="AU917" s="254" t="s">
        <v>83</v>
      </c>
      <c r="AV917" s="14" t="s">
        <v>83</v>
      </c>
      <c r="AW917" s="14" t="s">
        <v>4</v>
      </c>
      <c r="AX917" s="14" t="s">
        <v>81</v>
      </c>
      <c r="AY917" s="254" t="s">
        <v>137</v>
      </c>
    </row>
    <row r="918" s="2" customFormat="1" ht="16.5" customHeight="1">
      <c r="A918" s="40"/>
      <c r="B918" s="41"/>
      <c r="C918" s="255" t="s">
        <v>847</v>
      </c>
      <c r="D918" s="255" t="s">
        <v>157</v>
      </c>
      <c r="E918" s="256" t="s">
        <v>2145</v>
      </c>
      <c r="F918" s="257" t="s">
        <v>2146</v>
      </c>
      <c r="G918" s="258" t="s">
        <v>143</v>
      </c>
      <c r="H918" s="259">
        <v>7.6580000000000004</v>
      </c>
      <c r="I918" s="260"/>
      <c r="J918" s="261">
        <f>ROUND(I918*H918,2)</f>
        <v>0</v>
      </c>
      <c r="K918" s="257" t="s">
        <v>144</v>
      </c>
      <c r="L918" s="262"/>
      <c r="M918" s="263" t="s">
        <v>19</v>
      </c>
      <c r="N918" s="264" t="s">
        <v>44</v>
      </c>
      <c r="O918" s="86"/>
      <c r="P918" s="229">
        <f>O918*H918</f>
        <v>0</v>
      </c>
      <c r="Q918" s="229">
        <v>0.00084999999999999995</v>
      </c>
      <c r="R918" s="229">
        <f>Q918*H918</f>
        <v>0.0065093</v>
      </c>
      <c r="S918" s="229">
        <v>0</v>
      </c>
      <c r="T918" s="230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31" t="s">
        <v>353</v>
      </c>
      <c r="AT918" s="231" t="s">
        <v>157</v>
      </c>
      <c r="AU918" s="231" t="s">
        <v>83</v>
      </c>
      <c r="AY918" s="19" t="s">
        <v>137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19" t="s">
        <v>81</v>
      </c>
      <c r="BK918" s="232">
        <f>ROUND(I918*H918,2)</f>
        <v>0</v>
      </c>
      <c r="BL918" s="19" t="s">
        <v>239</v>
      </c>
      <c r="BM918" s="231" t="s">
        <v>2147</v>
      </c>
    </row>
    <row r="919" s="13" customFormat="1">
      <c r="A919" s="13"/>
      <c r="B919" s="233"/>
      <c r="C919" s="234"/>
      <c r="D919" s="235" t="s">
        <v>147</v>
      </c>
      <c r="E919" s="236" t="s">
        <v>19</v>
      </c>
      <c r="F919" s="237" t="s">
        <v>2138</v>
      </c>
      <c r="G919" s="234"/>
      <c r="H919" s="236" t="s">
        <v>19</v>
      </c>
      <c r="I919" s="238"/>
      <c r="J919" s="234"/>
      <c r="K919" s="234"/>
      <c r="L919" s="239"/>
      <c r="M919" s="240"/>
      <c r="N919" s="241"/>
      <c r="O919" s="241"/>
      <c r="P919" s="241"/>
      <c r="Q919" s="241"/>
      <c r="R919" s="241"/>
      <c r="S919" s="241"/>
      <c r="T919" s="24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3" t="s">
        <v>147</v>
      </c>
      <c r="AU919" s="243" t="s">
        <v>83</v>
      </c>
      <c r="AV919" s="13" t="s">
        <v>81</v>
      </c>
      <c r="AW919" s="13" t="s">
        <v>35</v>
      </c>
      <c r="AX919" s="13" t="s">
        <v>73</v>
      </c>
      <c r="AY919" s="243" t="s">
        <v>137</v>
      </c>
    </row>
    <row r="920" s="13" customFormat="1">
      <c r="A920" s="13"/>
      <c r="B920" s="233"/>
      <c r="C920" s="234"/>
      <c r="D920" s="235" t="s">
        <v>147</v>
      </c>
      <c r="E920" s="236" t="s">
        <v>19</v>
      </c>
      <c r="F920" s="237" t="s">
        <v>2139</v>
      </c>
      <c r="G920" s="234"/>
      <c r="H920" s="236" t="s">
        <v>19</v>
      </c>
      <c r="I920" s="238"/>
      <c r="J920" s="234"/>
      <c r="K920" s="234"/>
      <c r="L920" s="239"/>
      <c r="M920" s="240"/>
      <c r="N920" s="241"/>
      <c r="O920" s="241"/>
      <c r="P920" s="241"/>
      <c r="Q920" s="241"/>
      <c r="R920" s="241"/>
      <c r="S920" s="241"/>
      <c r="T920" s="24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3" t="s">
        <v>147</v>
      </c>
      <c r="AU920" s="243" t="s">
        <v>83</v>
      </c>
      <c r="AV920" s="13" t="s">
        <v>81</v>
      </c>
      <c r="AW920" s="13" t="s">
        <v>35</v>
      </c>
      <c r="AX920" s="13" t="s">
        <v>73</v>
      </c>
      <c r="AY920" s="243" t="s">
        <v>137</v>
      </c>
    </row>
    <row r="921" s="14" customFormat="1">
      <c r="A921" s="14"/>
      <c r="B921" s="244"/>
      <c r="C921" s="245"/>
      <c r="D921" s="235" t="s">
        <v>147</v>
      </c>
      <c r="E921" s="246" t="s">
        <v>19</v>
      </c>
      <c r="F921" s="247" t="s">
        <v>2140</v>
      </c>
      <c r="G921" s="245"/>
      <c r="H921" s="248">
        <v>6.9619999999999997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4" t="s">
        <v>147</v>
      </c>
      <c r="AU921" s="254" t="s">
        <v>83</v>
      </c>
      <c r="AV921" s="14" t="s">
        <v>83</v>
      </c>
      <c r="AW921" s="14" t="s">
        <v>35</v>
      </c>
      <c r="AX921" s="14" t="s">
        <v>81</v>
      </c>
      <c r="AY921" s="254" t="s">
        <v>137</v>
      </c>
    </row>
    <row r="922" s="14" customFormat="1">
      <c r="A922" s="14"/>
      <c r="B922" s="244"/>
      <c r="C922" s="245"/>
      <c r="D922" s="235" t="s">
        <v>147</v>
      </c>
      <c r="E922" s="245"/>
      <c r="F922" s="247" t="s">
        <v>2148</v>
      </c>
      <c r="G922" s="245"/>
      <c r="H922" s="248">
        <v>7.6580000000000004</v>
      </c>
      <c r="I922" s="249"/>
      <c r="J922" s="245"/>
      <c r="K922" s="245"/>
      <c r="L922" s="250"/>
      <c r="M922" s="251"/>
      <c r="N922" s="252"/>
      <c r="O922" s="252"/>
      <c r="P922" s="252"/>
      <c r="Q922" s="252"/>
      <c r="R922" s="252"/>
      <c r="S922" s="252"/>
      <c r="T922" s="253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4" t="s">
        <v>147</v>
      </c>
      <c r="AU922" s="254" t="s">
        <v>83</v>
      </c>
      <c r="AV922" s="14" t="s">
        <v>83</v>
      </c>
      <c r="AW922" s="14" t="s">
        <v>4</v>
      </c>
      <c r="AX922" s="14" t="s">
        <v>81</v>
      </c>
      <c r="AY922" s="254" t="s">
        <v>137</v>
      </c>
    </row>
    <row r="923" s="2" customFormat="1" ht="33" customHeight="1">
      <c r="A923" s="40"/>
      <c r="B923" s="41"/>
      <c r="C923" s="220" t="s">
        <v>854</v>
      </c>
      <c r="D923" s="220" t="s">
        <v>140</v>
      </c>
      <c r="E923" s="221" t="s">
        <v>2149</v>
      </c>
      <c r="F923" s="222" t="s">
        <v>2150</v>
      </c>
      <c r="G923" s="223" t="s">
        <v>997</v>
      </c>
      <c r="H923" s="287"/>
      <c r="I923" s="225"/>
      <c r="J923" s="226">
        <f>ROUND(I923*H923,2)</f>
        <v>0</v>
      </c>
      <c r="K923" s="222" t="s">
        <v>144</v>
      </c>
      <c r="L923" s="46"/>
      <c r="M923" s="227" t="s">
        <v>19</v>
      </c>
      <c r="N923" s="228" t="s">
        <v>44</v>
      </c>
      <c r="O923" s="86"/>
      <c r="P923" s="229">
        <f>O923*H923</f>
        <v>0</v>
      </c>
      <c r="Q923" s="229">
        <v>0</v>
      </c>
      <c r="R923" s="229">
        <f>Q923*H923</f>
        <v>0</v>
      </c>
      <c r="S923" s="229">
        <v>0</v>
      </c>
      <c r="T923" s="230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31" t="s">
        <v>239</v>
      </c>
      <c r="AT923" s="231" t="s">
        <v>140</v>
      </c>
      <c r="AU923" s="231" t="s">
        <v>83</v>
      </c>
      <c r="AY923" s="19" t="s">
        <v>137</v>
      </c>
      <c r="BE923" s="232">
        <f>IF(N923="základní",J923,0)</f>
        <v>0</v>
      </c>
      <c r="BF923" s="232">
        <f>IF(N923="snížená",J923,0)</f>
        <v>0</v>
      </c>
      <c r="BG923" s="232">
        <f>IF(N923="zákl. přenesená",J923,0)</f>
        <v>0</v>
      </c>
      <c r="BH923" s="232">
        <f>IF(N923="sníž. přenesená",J923,0)</f>
        <v>0</v>
      </c>
      <c r="BI923" s="232">
        <f>IF(N923="nulová",J923,0)</f>
        <v>0</v>
      </c>
      <c r="BJ923" s="19" t="s">
        <v>81</v>
      </c>
      <c r="BK923" s="232">
        <f>ROUND(I923*H923,2)</f>
        <v>0</v>
      </c>
      <c r="BL923" s="19" t="s">
        <v>239</v>
      </c>
      <c r="BM923" s="231" t="s">
        <v>2151</v>
      </c>
    </row>
    <row r="924" s="12" customFormat="1" ht="22.8" customHeight="1">
      <c r="A924" s="12"/>
      <c r="B924" s="204"/>
      <c r="C924" s="205"/>
      <c r="D924" s="206" t="s">
        <v>72</v>
      </c>
      <c r="E924" s="218" t="s">
        <v>2152</v>
      </c>
      <c r="F924" s="218" t="s">
        <v>2153</v>
      </c>
      <c r="G924" s="205"/>
      <c r="H924" s="205"/>
      <c r="I924" s="208"/>
      <c r="J924" s="219">
        <f>BK924</f>
        <v>0</v>
      </c>
      <c r="K924" s="205"/>
      <c r="L924" s="210"/>
      <c r="M924" s="211"/>
      <c r="N924" s="212"/>
      <c r="O924" s="212"/>
      <c r="P924" s="213">
        <f>SUM(P925:P946)</f>
        <v>0</v>
      </c>
      <c r="Q924" s="212"/>
      <c r="R924" s="213">
        <f>SUM(R925:R946)</f>
        <v>0.0045149999999999999</v>
      </c>
      <c r="S924" s="212"/>
      <c r="T924" s="214">
        <f>SUM(T925:T946)</f>
        <v>0.15405250000000001</v>
      </c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R924" s="215" t="s">
        <v>83</v>
      </c>
      <c r="AT924" s="216" t="s">
        <v>72</v>
      </c>
      <c r="AU924" s="216" t="s">
        <v>81</v>
      </c>
      <c r="AY924" s="215" t="s">
        <v>137</v>
      </c>
      <c r="BK924" s="217">
        <f>SUM(BK925:BK946)</f>
        <v>0</v>
      </c>
    </row>
    <row r="925" s="2" customFormat="1" ht="21.75" customHeight="1">
      <c r="A925" s="40"/>
      <c r="B925" s="41"/>
      <c r="C925" s="220" t="s">
        <v>862</v>
      </c>
      <c r="D925" s="220" t="s">
        <v>140</v>
      </c>
      <c r="E925" s="221" t="s">
        <v>2154</v>
      </c>
      <c r="F925" s="222" t="s">
        <v>2155</v>
      </c>
      <c r="G925" s="223" t="s">
        <v>212</v>
      </c>
      <c r="H925" s="224">
        <v>1</v>
      </c>
      <c r="I925" s="225"/>
      <c r="J925" s="226">
        <f>ROUND(I925*H925,2)</f>
        <v>0</v>
      </c>
      <c r="K925" s="222" t="s">
        <v>144</v>
      </c>
      <c r="L925" s="46"/>
      <c r="M925" s="227" t="s">
        <v>19</v>
      </c>
      <c r="N925" s="228" t="s">
        <v>44</v>
      </c>
      <c r="O925" s="86"/>
      <c r="P925" s="229">
        <f>O925*H925</f>
        <v>0</v>
      </c>
      <c r="Q925" s="229">
        <v>0</v>
      </c>
      <c r="R925" s="229">
        <f>Q925*H925</f>
        <v>0</v>
      </c>
      <c r="S925" s="229">
        <v>0.014919999999999999</v>
      </c>
      <c r="T925" s="230">
        <f>S925*H925</f>
        <v>0.014919999999999999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31" t="s">
        <v>239</v>
      </c>
      <c r="AT925" s="231" t="s">
        <v>140</v>
      </c>
      <c r="AU925" s="231" t="s">
        <v>83</v>
      </c>
      <c r="AY925" s="19" t="s">
        <v>137</v>
      </c>
      <c r="BE925" s="232">
        <f>IF(N925="základní",J925,0)</f>
        <v>0</v>
      </c>
      <c r="BF925" s="232">
        <f>IF(N925="snížená",J925,0)</f>
        <v>0</v>
      </c>
      <c r="BG925" s="232">
        <f>IF(N925="zákl. přenesená",J925,0)</f>
        <v>0</v>
      </c>
      <c r="BH925" s="232">
        <f>IF(N925="sníž. přenesená",J925,0)</f>
        <v>0</v>
      </c>
      <c r="BI925" s="232">
        <f>IF(N925="nulová",J925,0)</f>
        <v>0</v>
      </c>
      <c r="BJ925" s="19" t="s">
        <v>81</v>
      </c>
      <c r="BK925" s="232">
        <f>ROUND(I925*H925,2)</f>
        <v>0</v>
      </c>
      <c r="BL925" s="19" t="s">
        <v>239</v>
      </c>
      <c r="BM925" s="231" t="s">
        <v>2156</v>
      </c>
    </row>
    <row r="926" s="13" customFormat="1">
      <c r="A926" s="13"/>
      <c r="B926" s="233"/>
      <c r="C926" s="234"/>
      <c r="D926" s="235" t="s">
        <v>147</v>
      </c>
      <c r="E926" s="236" t="s">
        <v>19</v>
      </c>
      <c r="F926" s="237" t="s">
        <v>2157</v>
      </c>
      <c r="G926" s="234"/>
      <c r="H926" s="236" t="s">
        <v>19</v>
      </c>
      <c r="I926" s="238"/>
      <c r="J926" s="234"/>
      <c r="K926" s="234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147</v>
      </c>
      <c r="AU926" s="243" t="s">
        <v>83</v>
      </c>
      <c r="AV926" s="13" t="s">
        <v>81</v>
      </c>
      <c r="AW926" s="13" t="s">
        <v>35</v>
      </c>
      <c r="AX926" s="13" t="s">
        <v>73</v>
      </c>
      <c r="AY926" s="243" t="s">
        <v>137</v>
      </c>
    </row>
    <row r="927" s="14" customFormat="1">
      <c r="A927" s="14"/>
      <c r="B927" s="244"/>
      <c r="C927" s="245"/>
      <c r="D927" s="235" t="s">
        <v>147</v>
      </c>
      <c r="E927" s="246" t="s">
        <v>19</v>
      </c>
      <c r="F927" s="247" t="s">
        <v>340</v>
      </c>
      <c r="G927" s="245"/>
      <c r="H927" s="248">
        <v>1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147</v>
      </c>
      <c r="AU927" s="254" t="s">
        <v>83</v>
      </c>
      <c r="AV927" s="14" t="s">
        <v>83</v>
      </c>
      <c r="AW927" s="14" t="s">
        <v>35</v>
      </c>
      <c r="AX927" s="14" t="s">
        <v>81</v>
      </c>
      <c r="AY927" s="254" t="s">
        <v>137</v>
      </c>
    </row>
    <row r="928" s="2" customFormat="1" ht="21.75" customHeight="1">
      <c r="A928" s="40"/>
      <c r="B928" s="41"/>
      <c r="C928" s="220" t="s">
        <v>868</v>
      </c>
      <c r="D928" s="220" t="s">
        <v>140</v>
      </c>
      <c r="E928" s="221" t="s">
        <v>2158</v>
      </c>
      <c r="F928" s="222" t="s">
        <v>2159</v>
      </c>
      <c r="G928" s="223" t="s">
        <v>212</v>
      </c>
      <c r="H928" s="224">
        <v>3.8500000000000001</v>
      </c>
      <c r="I928" s="225"/>
      <c r="J928" s="226">
        <f>ROUND(I928*H928,2)</f>
        <v>0</v>
      </c>
      <c r="K928" s="222" t="s">
        <v>144</v>
      </c>
      <c r="L928" s="46"/>
      <c r="M928" s="227" t="s">
        <v>19</v>
      </c>
      <c r="N928" s="228" t="s">
        <v>44</v>
      </c>
      <c r="O928" s="86"/>
      <c r="P928" s="229">
        <f>O928*H928</f>
        <v>0</v>
      </c>
      <c r="Q928" s="229">
        <v>0</v>
      </c>
      <c r="R928" s="229">
        <f>Q928*H928</f>
        <v>0</v>
      </c>
      <c r="S928" s="229">
        <v>0.03065</v>
      </c>
      <c r="T928" s="230">
        <f>S928*H928</f>
        <v>0.11800250000000001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31" t="s">
        <v>239</v>
      </c>
      <c r="AT928" s="231" t="s">
        <v>140</v>
      </c>
      <c r="AU928" s="231" t="s">
        <v>83</v>
      </c>
      <c r="AY928" s="19" t="s">
        <v>137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19" t="s">
        <v>81</v>
      </c>
      <c r="BK928" s="232">
        <f>ROUND(I928*H928,2)</f>
        <v>0</v>
      </c>
      <c r="BL928" s="19" t="s">
        <v>239</v>
      </c>
      <c r="BM928" s="231" t="s">
        <v>2160</v>
      </c>
    </row>
    <row r="929" s="13" customFormat="1">
      <c r="A929" s="13"/>
      <c r="B929" s="233"/>
      <c r="C929" s="234"/>
      <c r="D929" s="235" t="s">
        <v>147</v>
      </c>
      <c r="E929" s="236" t="s">
        <v>19</v>
      </c>
      <c r="F929" s="237" t="s">
        <v>2161</v>
      </c>
      <c r="G929" s="234"/>
      <c r="H929" s="236" t="s">
        <v>19</v>
      </c>
      <c r="I929" s="238"/>
      <c r="J929" s="234"/>
      <c r="K929" s="234"/>
      <c r="L929" s="239"/>
      <c r="M929" s="240"/>
      <c r="N929" s="241"/>
      <c r="O929" s="241"/>
      <c r="P929" s="241"/>
      <c r="Q929" s="241"/>
      <c r="R929" s="241"/>
      <c r="S929" s="241"/>
      <c r="T929" s="242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3" t="s">
        <v>147</v>
      </c>
      <c r="AU929" s="243" t="s">
        <v>83</v>
      </c>
      <c r="AV929" s="13" t="s">
        <v>81</v>
      </c>
      <c r="AW929" s="13" t="s">
        <v>35</v>
      </c>
      <c r="AX929" s="13" t="s">
        <v>73</v>
      </c>
      <c r="AY929" s="243" t="s">
        <v>137</v>
      </c>
    </row>
    <row r="930" s="14" customFormat="1">
      <c r="A930" s="14"/>
      <c r="B930" s="244"/>
      <c r="C930" s="245"/>
      <c r="D930" s="235" t="s">
        <v>147</v>
      </c>
      <c r="E930" s="246" t="s">
        <v>19</v>
      </c>
      <c r="F930" s="247" t="s">
        <v>2162</v>
      </c>
      <c r="G930" s="245"/>
      <c r="H930" s="248">
        <v>0.40000000000000002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4" t="s">
        <v>147</v>
      </c>
      <c r="AU930" s="254" t="s">
        <v>83</v>
      </c>
      <c r="AV930" s="14" t="s">
        <v>83</v>
      </c>
      <c r="AW930" s="14" t="s">
        <v>35</v>
      </c>
      <c r="AX930" s="14" t="s">
        <v>73</v>
      </c>
      <c r="AY930" s="254" t="s">
        <v>137</v>
      </c>
    </row>
    <row r="931" s="13" customFormat="1">
      <c r="A931" s="13"/>
      <c r="B931" s="233"/>
      <c r="C931" s="234"/>
      <c r="D931" s="235" t="s">
        <v>147</v>
      </c>
      <c r="E931" s="236" t="s">
        <v>19</v>
      </c>
      <c r="F931" s="237" t="s">
        <v>2163</v>
      </c>
      <c r="G931" s="234"/>
      <c r="H931" s="236" t="s">
        <v>19</v>
      </c>
      <c r="I931" s="238"/>
      <c r="J931" s="234"/>
      <c r="K931" s="234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147</v>
      </c>
      <c r="AU931" s="243" t="s">
        <v>83</v>
      </c>
      <c r="AV931" s="13" t="s">
        <v>81</v>
      </c>
      <c r="AW931" s="13" t="s">
        <v>35</v>
      </c>
      <c r="AX931" s="13" t="s">
        <v>73</v>
      </c>
      <c r="AY931" s="243" t="s">
        <v>137</v>
      </c>
    </row>
    <row r="932" s="14" customFormat="1">
      <c r="A932" s="14"/>
      <c r="B932" s="244"/>
      <c r="C932" s="245"/>
      <c r="D932" s="235" t="s">
        <v>147</v>
      </c>
      <c r="E932" s="246" t="s">
        <v>19</v>
      </c>
      <c r="F932" s="247" t="s">
        <v>2164</v>
      </c>
      <c r="G932" s="245"/>
      <c r="H932" s="248">
        <v>0.65000000000000002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147</v>
      </c>
      <c r="AU932" s="254" t="s">
        <v>83</v>
      </c>
      <c r="AV932" s="14" t="s">
        <v>83</v>
      </c>
      <c r="AW932" s="14" t="s">
        <v>35</v>
      </c>
      <c r="AX932" s="14" t="s">
        <v>73</v>
      </c>
      <c r="AY932" s="254" t="s">
        <v>137</v>
      </c>
    </row>
    <row r="933" s="13" customFormat="1">
      <c r="A933" s="13"/>
      <c r="B933" s="233"/>
      <c r="C933" s="234"/>
      <c r="D933" s="235" t="s">
        <v>147</v>
      </c>
      <c r="E933" s="236" t="s">
        <v>19</v>
      </c>
      <c r="F933" s="237" t="s">
        <v>2165</v>
      </c>
      <c r="G933" s="234"/>
      <c r="H933" s="236" t="s">
        <v>19</v>
      </c>
      <c r="I933" s="238"/>
      <c r="J933" s="234"/>
      <c r="K933" s="234"/>
      <c r="L933" s="239"/>
      <c r="M933" s="240"/>
      <c r="N933" s="241"/>
      <c r="O933" s="241"/>
      <c r="P933" s="241"/>
      <c r="Q933" s="241"/>
      <c r="R933" s="241"/>
      <c r="S933" s="241"/>
      <c r="T933" s="24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3" t="s">
        <v>147</v>
      </c>
      <c r="AU933" s="243" t="s">
        <v>83</v>
      </c>
      <c r="AV933" s="13" t="s">
        <v>81</v>
      </c>
      <c r="AW933" s="13" t="s">
        <v>35</v>
      </c>
      <c r="AX933" s="13" t="s">
        <v>73</v>
      </c>
      <c r="AY933" s="243" t="s">
        <v>137</v>
      </c>
    </row>
    <row r="934" s="14" customFormat="1">
      <c r="A934" s="14"/>
      <c r="B934" s="244"/>
      <c r="C934" s="245"/>
      <c r="D934" s="235" t="s">
        <v>147</v>
      </c>
      <c r="E934" s="246" t="s">
        <v>19</v>
      </c>
      <c r="F934" s="247" t="s">
        <v>2166</v>
      </c>
      <c r="G934" s="245"/>
      <c r="H934" s="248">
        <v>2.7999999999999998</v>
      </c>
      <c r="I934" s="249"/>
      <c r="J934" s="245"/>
      <c r="K934" s="245"/>
      <c r="L934" s="250"/>
      <c r="M934" s="251"/>
      <c r="N934" s="252"/>
      <c r="O934" s="252"/>
      <c r="P934" s="252"/>
      <c r="Q934" s="252"/>
      <c r="R934" s="252"/>
      <c r="S934" s="252"/>
      <c r="T934" s="253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4" t="s">
        <v>147</v>
      </c>
      <c r="AU934" s="254" t="s">
        <v>83</v>
      </c>
      <c r="AV934" s="14" t="s">
        <v>83</v>
      </c>
      <c r="AW934" s="14" t="s">
        <v>35</v>
      </c>
      <c r="AX934" s="14" t="s">
        <v>73</v>
      </c>
      <c r="AY934" s="254" t="s">
        <v>137</v>
      </c>
    </row>
    <row r="935" s="15" customFormat="1">
      <c r="A935" s="15"/>
      <c r="B935" s="265"/>
      <c r="C935" s="266"/>
      <c r="D935" s="235" t="s">
        <v>147</v>
      </c>
      <c r="E935" s="267" t="s">
        <v>19</v>
      </c>
      <c r="F935" s="268" t="s">
        <v>201</v>
      </c>
      <c r="G935" s="266"/>
      <c r="H935" s="269">
        <v>3.8499999999999996</v>
      </c>
      <c r="I935" s="270"/>
      <c r="J935" s="266"/>
      <c r="K935" s="266"/>
      <c r="L935" s="271"/>
      <c r="M935" s="272"/>
      <c r="N935" s="273"/>
      <c r="O935" s="273"/>
      <c r="P935" s="273"/>
      <c r="Q935" s="273"/>
      <c r="R935" s="273"/>
      <c r="S935" s="273"/>
      <c r="T935" s="274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75" t="s">
        <v>147</v>
      </c>
      <c r="AU935" s="275" t="s">
        <v>83</v>
      </c>
      <c r="AV935" s="15" t="s">
        <v>145</v>
      </c>
      <c r="AW935" s="15" t="s">
        <v>35</v>
      </c>
      <c r="AX935" s="15" t="s">
        <v>81</v>
      </c>
      <c r="AY935" s="275" t="s">
        <v>137</v>
      </c>
    </row>
    <row r="936" s="2" customFormat="1" ht="21.75" customHeight="1">
      <c r="A936" s="40"/>
      <c r="B936" s="41"/>
      <c r="C936" s="220" t="s">
        <v>872</v>
      </c>
      <c r="D936" s="220" t="s">
        <v>140</v>
      </c>
      <c r="E936" s="221" t="s">
        <v>2167</v>
      </c>
      <c r="F936" s="222" t="s">
        <v>2168</v>
      </c>
      <c r="G936" s="223" t="s">
        <v>212</v>
      </c>
      <c r="H936" s="224">
        <v>1.5</v>
      </c>
      <c r="I936" s="225"/>
      <c r="J936" s="226">
        <f>ROUND(I936*H936,2)</f>
        <v>0</v>
      </c>
      <c r="K936" s="222" t="s">
        <v>144</v>
      </c>
      <c r="L936" s="46"/>
      <c r="M936" s="227" t="s">
        <v>19</v>
      </c>
      <c r="N936" s="228" t="s">
        <v>44</v>
      </c>
      <c r="O936" s="86"/>
      <c r="P936" s="229">
        <f>O936*H936</f>
        <v>0</v>
      </c>
      <c r="Q936" s="229">
        <v>0.0020100000000000001</v>
      </c>
      <c r="R936" s="229">
        <f>Q936*H936</f>
        <v>0.0030150000000000003</v>
      </c>
      <c r="S936" s="229">
        <v>0</v>
      </c>
      <c r="T936" s="230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31" t="s">
        <v>239</v>
      </c>
      <c r="AT936" s="231" t="s">
        <v>140</v>
      </c>
      <c r="AU936" s="231" t="s">
        <v>83</v>
      </c>
      <c r="AY936" s="19" t="s">
        <v>137</v>
      </c>
      <c r="BE936" s="232">
        <f>IF(N936="základní",J936,0)</f>
        <v>0</v>
      </c>
      <c r="BF936" s="232">
        <f>IF(N936="snížená",J936,0)</f>
        <v>0</v>
      </c>
      <c r="BG936" s="232">
        <f>IF(N936="zákl. přenesená",J936,0)</f>
        <v>0</v>
      </c>
      <c r="BH936" s="232">
        <f>IF(N936="sníž. přenesená",J936,0)</f>
        <v>0</v>
      </c>
      <c r="BI936" s="232">
        <f>IF(N936="nulová",J936,0)</f>
        <v>0</v>
      </c>
      <c r="BJ936" s="19" t="s">
        <v>81</v>
      </c>
      <c r="BK936" s="232">
        <f>ROUND(I936*H936,2)</f>
        <v>0</v>
      </c>
      <c r="BL936" s="19" t="s">
        <v>239</v>
      </c>
      <c r="BM936" s="231" t="s">
        <v>2169</v>
      </c>
    </row>
    <row r="937" s="13" customFormat="1">
      <c r="A937" s="13"/>
      <c r="B937" s="233"/>
      <c r="C937" s="234"/>
      <c r="D937" s="235" t="s">
        <v>147</v>
      </c>
      <c r="E937" s="236" t="s">
        <v>19</v>
      </c>
      <c r="F937" s="237" t="s">
        <v>2170</v>
      </c>
      <c r="G937" s="234"/>
      <c r="H937" s="236" t="s">
        <v>19</v>
      </c>
      <c r="I937" s="238"/>
      <c r="J937" s="234"/>
      <c r="K937" s="234"/>
      <c r="L937" s="239"/>
      <c r="M937" s="240"/>
      <c r="N937" s="241"/>
      <c r="O937" s="241"/>
      <c r="P937" s="241"/>
      <c r="Q937" s="241"/>
      <c r="R937" s="241"/>
      <c r="S937" s="241"/>
      <c r="T937" s="242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3" t="s">
        <v>147</v>
      </c>
      <c r="AU937" s="243" t="s">
        <v>83</v>
      </c>
      <c r="AV937" s="13" t="s">
        <v>81</v>
      </c>
      <c r="AW937" s="13" t="s">
        <v>35</v>
      </c>
      <c r="AX937" s="13" t="s">
        <v>73</v>
      </c>
      <c r="AY937" s="243" t="s">
        <v>137</v>
      </c>
    </row>
    <row r="938" s="14" customFormat="1">
      <c r="A938" s="14"/>
      <c r="B938" s="244"/>
      <c r="C938" s="245"/>
      <c r="D938" s="235" t="s">
        <v>147</v>
      </c>
      <c r="E938" s="246" t="s">
        <v>19</v>
      </c>
      <c r="F938" s="247" t="s">
        <v>2171</v>
      </c>
      <c r="G938" s="245"/>
      <c r="H938" s="248">
        <v>1.5</v>
      </c>
      <c r="I938" s="249"/>
      <c r="J938" s="245"/>
      <c r="K938" s="245"/>
      <c r="L938" s="250"/>
      <c r="M938" s="251"/>
      <c r="N938" s="252"/>
      <c r="O938" s="252"/>
      <c r="P938" s="252"/>
      <c r="Q938" s="252"/>
      <c r="R938" s="252"/>
      <c r="S938" s="252"/>
      <c r="T938" s="25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4" t="s">
        <v>147</v>
      </c>
      <c r="AU938" s="254" t="s">
        <v>83</v>
      </c>
      <c r="AV938" s="14" t="s">
        <v>83</v>
      </c>
      <c r="AW938" s="14" t="s">
        <v>35</v>
      </c>
      <c r="AX938" s="14" t="s">
        <v>81</v>
      </c>
      <c r="AY938" s="254" t="s">
        <v>137</v>
      </c>
    </row>
    <row r="939" s="2" customFormat="1" ht="21.75" customHeight="1">
      <c r="A939" s="40"/>
      <c r="B939" s="41"/>
      <c r="C939" s="220" t="s">
        <v>877</v>
      </c>
      <c r="D939" s="220" t="s">
        <v>140</v>
      </c>
      <c r="E939" s="221" t="s">
        <v>2172</v>
      </c>
      <c r="F939" s="222" t="s">
        <v>2173</v>
      </c>
      <c r="G939" s="223" t="s">
        <v>152</v>
      </c>
      <c r="H939" s="224">
        <v>1</v>
      </c>
      <c r="I939" s="225"/>
      <c r="J939" s="226">
        <f>ROUND(I939*H939,2)</f>
        <v>0</v>
      </c>
      <c r="K939" s="222" t="s">
        <v>144</v>
      </c>
      <c r="L939" s="46"/>
      <c r="M939" s="227" t="s">
        <v>19</v>
      </c>
      <c r="N939" s="228" t="s">
        <v>44</v>
      </c>
      <c r="O939" s="86"/>
      <c r="P939" s="229">
        <f>O939*H939</f>
        <v>0</v>
      </c>
      <c r="Q939" s="229">
        <v>0.0015</v>
      </c>
      <c r="R939" s="229">
        <f>Q939*H939</f>
        <v>0.0015</v>
      </c>
      <c r="S939" s="229">
        <v>0</v>
      </c>
      <c r="T939" s="230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31" t="s">
        <v>239</v>
      </c>
      <c r="AT939" s="231" t="s">
        <v>140</v>
      </c>
      <c r="AU939" s="231" t="s">
        <v>83</v>
      </c>
      <c r="AY939" s="19" t="s">
        <v>137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19" t="s">
        <v>81</v>
      </c>
      <c r="BK939" s="232">
        <f>ROUND(I939*H939,2)</f>
        <v>0</v>
      </c>
      <c r="BL939" s="19" t="s">
        <v>239</v>
      </c>
      <c r="BM939" s="231" t="s">
        <v>2174</v>
      </c>
    </row>
    <row r="940" s="13" customFormat="1">
      <c r="A940" s="13"/>
      <c r="B940" s="233"/>
      <c r="C940" s="234"/>
      <c r="D940" s="235" t="s">
        <v>147</v>
      </c>
      <c r="E940" s="236" t="s">
        <v>19</v>
      </c>
      <c r="F940" s="237" t="s">
        <v>2175</v>
      </c>
      <c r="G940" s="234"/>
      <c r="H940" s="236" t="s">
        <v>19</v>
      </c>
      <c r="I940" s="238"/>
      <c r="J940" s="234"/>
      <c r="K940" s="234"/>
      <c r="L940" s="239"/>
      <c r="M940" s="240"/>
      <c r="N940" s="241"/>
      <c r="O940" s="241"/>
      <c r="P940" s="241"/>
      <c r="Q940" s="241"/>
      <c r="R940" s="241"/>
      <c r="S940" s="241"/>
      <c r="T940" s="24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3" t="s">
        <v>147</v>
      </c>
      <c r="AU940" s="243" t="s">
        <v>83</v>
      </c>
      <c r="AV940" s="13" t="s">
        <v>81</v>
      </c>
      <c r="AW940" s="13" t="s">
        <v>35</v>
      </c>
      <c r="AX940" s="13" t="s">
        <v>73</v>
      </c>
      <c r="AY940" s="243" t="s">
        <v>137</v>
      </c>
    </row>
    <row r="941" s="14" customFormat="1">
      <c r="A941" s="14"/>
      <c r="B941" s="244"/>
      <c r="C941" s="245"/>
      <c r="D941" s="235" t="s">
        <v>147</v>
      </c>
      <c r="E941" s="246" t="s">
        <v>19</v>
      </c>
      <c r="F941" s="247" t="s">
        <v>340</v>
      </c>
      <c r="G941" s="245"/>
      <c r="H941" s="248">
        <v>1</v>
      </c>
      <c r="I941" s="249"/>
      <c r="J941" s="245"/>
      <c r="K941" s="245"/>
      <c r="L941" s="250"/>
      <c r="M941" s="251"/>
      <c r="N941" s="252"/>
      <c r="O941" s="252"/>
      <c r="P941" s="252"/>
      <c r="Q941" s="252"/>
      <c r="R941" s="252"/>
      <c r="S941" s="252"/>
      <c r="T941" s="25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4" t="s">
        <v>147</v>
      </c>
      <c r="AU941" s="254" t="s">
        <v>83</v>
      </c>
      <c r="AV941" s="14" t="s">
        <v>83</v>
      </c>
      <c r="AW941" s="14" t="s">
        <v>35</v>
      </c>
      <c r="AX941" s="14" t="s">
        <v>81</v>
      </c>
      <c r="AY941" s="254" t="s">
        <v>137</v>
      </c>
    </row>
    <row r="942" s="2" customFormat="1" ht="16.5" customHeight="1">
      <c r="A942" s="40"/>
      <c r="B942" s="41"/>
      <c r="C942" s="220" t="s">
        <v>882</v>
      </c>
      <c r="D942" s="220" t="s">
        <v>140</v>
      </c>
      <c r="E942" s="221" t="s">
        <v>2176</v>
      </c>
      <c r="F942" s="222" t="s">
        <v>2177</v>
      </c>
      <c r="G942" s="223" t="s">
        <v>152</v>
      </c>
      <c r="H942" s="224">
        <v>1</v>
      </c>
      <c r="I942" s="225"/>
      <c r="J942" s="226">
        <f>ROUND(I942*H942,2)</f>
        <v>0</v>
      </c>
      <c r="K942" s="222" t="s">
        <v>144</v>
      </c>
      <c r="L942" s="46"/>
      <c r="M942" s="227" t="s">
        <v>19</v>
      </c>
      <c r="N942" s="228" t="s">
        <v>44</v>
      </c>
      <c r="O942" s="86"/>
      <c r="P942" s="229">
        <f>O942*H942</f>
        <v>0</v>
      </c>
      <c r="Q942" s="229">
        <v>0</v>
      </c>
      <c r="R942" s="229">
        <f>Q942*H942</f>
        <v>0</v>
      </c>
      <c r="S942" s="229">
        <v>0.021129999999999999</v>
      </c>
      <c r="T942" s="230">
        <f>S942*H942</f>
        <v>0.021129999999999999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31" t="s">
        <v>239</v>
      </c>
      <c r="AT942" s="231" t="s">
        <v>140</v>
      </c>
      <c r="AU942" s="231" t="s">
        <v>83</v>
      </c>
      <c r="AY942" s="19" t="s">
        <v>137</v>
      </c>
      <c r="BE942" s="232">
        <f>IF(N942="základní",J942,0)</f>
        <v>0</v>
      </c>
      <c r="BF942" s="232">
        <f>IF(N942="snížená",J942,0)</f>
        <v>0</v>
      </c>
      <c r="BG942" s="232">
        <f>IF(N942="zákl. přenesená",J942,0)</f>
        <v>0</v>
      </c>
      <c r="BH942" s="232">
        <f>IF(N942="sníž. přenesená",J942,0)</f>
        <v>0</v>
      </c>
      <c r="BI942" s="232">
        <f>IF(N942="nulová",J942,0)</f>
        <v>0</v>
      </c>
      <c r="BJ942" s="19" t="s">
        <v>81</v>
      </c>
      <c r="BK942" s="232">
        <f>ROUND(I942*H942,2)</f>
        <v>0</v>
      </c>
      <c r="BL942" s="19" t="s">
        <v>239</v>
      </c>
      <c r="BM942" s="231" t="s">
        <v>2178</v>
      </c>
    </row>
    <row r="943" s="13" customFormat="1">
      <c r="A943" s="13"/>
      <c r="B943" s="233"/>
      <c r="C943" s="234"/>
      <c r="D943" s="235" t="s">
        <v>147</v>
      </c>
      <c r="E943" s="236" t="s">
        <v>19</v>
      </c>
      <c r="F943" s="237" t="s">
        <v>2157</v>
      </c>
      <c r="G943" s="234"/>
      <c r="H943" s="236" t="s">
        <v>19</v>
      </c>
      <c r="I943" s="238"/>
      <c r="J943" s="234"/>
      <c r="K943" s="234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147</v>
      </c>
      <c r="AU943" s="243" t="s">
        <v>83</v>
      </c>
      <c r="AV943" s="13" t="s">
        <v>81</v>
      </c>
      <c r="AW943" s="13" t="s">
        <v>35</v>
      </c>
      <c r="AX943" s="13" t="s">
        <v>73</v>
      </c>
      <c r="AY943" s="243" t="s">
        <v>137</v>
      </c>
    </row>
    <row r="944" s="14" customFormat="1">
      <c r="A944" s="14"/>
      <c r="B944" s="244"/>
      <c r="C944" s="245"/>
      <c r="D944" s="235" t="s">
        <v>147</v>
      </c>
      <c r="E944" s="246" t="s">
        <v>19</v>
      </c>
      <c r="F944" s="247" t="s">
        <v>340</v>
      </c>
      <c r="G944" s="245"/>
      <c r="H944" s="248">
        <v>1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4" t="s">
        <v>147</v>
      </c>
      <c r="AU944" s="254" t="s">
        <v>83</v>
      </c>
      <c r="AV944" s="14" t="s">
        <v>83</v>
      </c>
      <c r="AW944" s="14" t="s">
        <v>35</v>
      </c>
      <c r="AX944" s="14" t="s">
        <v>81</v>
      </c>
      <c r="AY944" s="254" t="s">
        <v>137</v>
      </c>
    </row>
    <row r="945" s="2" customFormat="1" ht="21.75" customHeight="1">
      <c r="A945" s="40"/>
      <c r="B945" s="41"/>
      <c r="C945" s="220" t="s">
        <v>886</v>
      </c>
      <c r="D945" s="220" t="s">
        <v>140</v>
      </c>
      <c r="E945" s="221" t="s">
        <v>2179</v>
      </c>
      <c r="F945" s="222" t="s">
        <v>2180</v>
      </c>
      <c r="G945" s="223" t="s">
        <v>212</v>
      </c>
      <c r="H945" s="224">
        <v>20</v>
      </c>
      <c r="I945" s="225"/>
      <c r="J945" s="226">
        <f>ROUND(I945*H945,2)</f>
        <v>0</v>
      </c>
      <c r="K945" s="222" t="s">
        <v>390</v>
      </c>
      <c r="L945" s="46"/>
      <c r="M945" s="227" t="s">
        <v>19</v>
      </c>
      <c r="N945" s="228" t="s">
        <v>44</v>
      </c>
      <c r="O945" s="86"/>
      <c r="P945" s="229">
        <f>O945*H945</f>
        <v>0</v>
      </c>
      <c r="Q945" s="229">
        <v>0</v>
      </c>
      <c r="R945" s="229">
        <f>Q945*H945</f>
        <v>0</v>
      </c>
      <c r="S945" s="229">
        <v>0</v>
      </c>
      <c r="T945" s="230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31" t="s">
        <v>239</v>
      </c>
      <c r="AT945" s="231" t="s">
        <v>140</v>
      </c>
      <c r="AU945" s="231" t="s">
        <v>83</v>
      </c>
      <c r="AY945" s="19" t="s">
        <v>137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19" t="s">
        <v>81</v>
      </c>
      <c r="BK945" s="232">
        <f>ROUND(I945*H945,2)</f>
        <v>0</v>
      </c>
      <c r="BL945" s="19" t="s">
        <v>239</v>
      </c>
      <c r="BM945" s="231" t="s">
        <v>2181</v>
      </c>
    </row>
    <row r="946" s="2" customFormat="1" ht="33" customHeight="1">
      <c r="A946" s="40"/>
      <c r="B946" s="41"/>
      <c r="C946" s="220" t="s">
        <v>892</v>
      </c>
      <c r="D946" s="220" t="s">
        <v>140</v>
      </c>
      <c r="E946" s="221" t="s">
        <v>2182</v>
      </c>
      <c r="F946" s="222" t="s">
        <v>2183</v>
      </c>
      <c r="G946" s="223" t="s">
        <v>997</v>
      </c>
      <c r="H946" s="287"/>
      <c r="I946" s="225"/>
      <c r="J946" s="226">
        <f>ROUND(I946*H946,2)</f>
        <v>0</v>
      </c>
      <c r="K946" s="222" t="s">
        <v>144</v>
      </c>
      <c r="L946" s="46"/>
      <c r="M946" s="227" t="s">
        <v>19</v>
      </c>
      <c r="N946" s="228" t="s">
        <v>44</v>
      </c>
      <c r="O946" s="86"/>
      <c r="P946" s="229">
        <f>O946*H946</f>
        <v>0</v>
      </c>
      <c r="Q946" s="229">
        <v>0</v>
      </c>
      <c r="R946" s="229">
        <f>Q946*H946</f>
        <v>0</v>
      </c>
      <c r="S946" s="229">
        <v>0</v>
      </c>
      <c r="T946" s="230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31" t="s">
        <v>239</v>
      </c>
      <c r="AT946" s="231" t="s">
        <v>140</v>
      </c>
      <c r="AU946" s="231" t="s">
        <v>83</v>
      </c>
      <c r="AY946" s="19" t="s">
        <v>137</v>
      </c>
      <c r="BE946" s="232">
        <f>IF(N946="základní",J946,0)</f>
        <v>0</v>
      </c>
      <c r="BF946" s="232">
        <f>IF(N946="snížená",J946,0)</f>
        <v>0</v>
      </c>
      <c r="BG946" s="232">
        <f>IF(N946="zákl. přenesená",J946,0)</f>
        <v>0</v>
      </c>
      <c r="BH946" s="232">
        <f>IF(N946="sníž. přenesená",J946,0)</f>
        <v>0</v>
      </c>
      <c r="BI946" s="232">
        <f>IF(N946="nulová",J946,0)</f>
        <v>0</v>
      </c>
      <c r="BJ946" s="19" t="s">
        <v>81</v>
      </c>
      <c r="BK946" s="232">
        <f>ROUND(I946*H946,2)</f>
        <v>0</v>
      </c>
      <c r="BL946" s="19" t="s">
        <v>239</v>
      </c>
      <c r="BM946" s="231" t="s">
        <v>2184</v>
      </c>
    </row>
    <row r="947" s="12" customFormat="1" ht="22.8" customHeight="1">
      <c r="A947" s="12"/>
      <c r="B947" s="204"/>
      <c r="C947" s="205"/>
      <c r="D947" s="206" t="s">
        <v>72</v>
      </c>
      <c r="E947" s="218" t="s">
        <v>1201</v>
      </c>
      <c r="F947" s="218" t="s">
        <v>1202</v>
      </c>
      <c r="G947" s="205"/>
      <c r="H947" s="205"/>
      <c r="I947" s="208"/>
      <c r="J947" s="219">
        <f>BK947</f>
        <v>0</v>
      </c>
      <c r="K947" s="205"/>
      <c r="L947" s="210"/>
      <c r="M947" s="211"/>
      <c r="N947" s="212"/>
      <c r="O947" s="212"/>
      <c r="P947" s="213">
        <f>SUM(P948:P983)</f>
        <v>0</v>
      </c>
      <c r="Q947" s="212"/>
      <c r="R947" s="213">
        <f>SUM(R948:R983)</f>
        <v>0.48019577999999996</v>
      </c>
      <c r="S947" s="212"/>
      <c r="T947" s="214">
        <f>SUM(T948:T983)</f>
        <v>0.42608999999999997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15" t="s">
        <v>83</v>
      </c>
      <c r="AT947" s="216" t="s">
        <v>72</v>
      </c>
      <c r="AU947" s="216" t="s">
        <v>81</v>
      </c>
      <c r="AY947" s="215" t="s">
        <v>137</v>
      </c>
      <c r="BK947" s="217">
        <f>SUM(BK948:BK983)</f>
        <v>0</v>
      </c>
    </row>
    <row r="948" s="2" customFormat="1" ht="33" customHeight="1">
      <c r="A948" s="40"/>
      <c r="B948" s="41"/>
      <c r="C948" s="220" t="s">
        <v>896</v>
      </c>
      <c r="D948" s="220" t="s">
        <v>140</v>
      </c>
      <c r="E948" s="221" t="s">
        <v>2185</v>
      </c>
      <c r="F948" s="222" t="s">
        <v>2186</v>
      </c>
      <c r="G948" s="223" t="s">
        <v>143</v>
      </c>
      <c r="H948" s="224">
        <v>49.93</v>
      </c>
      <c r="I948" s="225"/>
      <c r="J948" s="226">
        <f>ROUND(I948*H948,2)</f>
        <v>0</v>
      </c>
      <c r="K948" s="222" t="s">
        <v>144</v>
      </c>
      <c r="L948" s="46"/>
      <c r="M948" s="227" t="s">
        <v>19</v>
      </c>
      <c r="N948" s="228" t="s">
        <v>44</v>
      </c>
      <c r="O948" s="86"/>
      <c r="P948" s="229">
        <f>O948*H948</f>
        <v>0</v>
      </c>
      <c r="Q948" s="229">
        <v>0</v>
      </c>
      <c r="R948" s="229">
        <f>Q948*H948</f>
        <v>0</v>
      </c>
      <c r="S948" s="229">
        <v>0</v>
      </c>
      <c r="T948" s="230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31" t="s">
        <v>239</v>
      </c>
      <c r="AT948" s="231" t="s">
        <v>140</v>
      </c>
      <c r="AU948" s="231" t="s">
        <v>83</v>
      </c>
      <c r="AY948" s="19" t="s">
        <v>137</v>
      </c>
      <c r="BE948" s="232">
        <f>IF(N948="základní",J948,0)</f>
        <v>0</v>
      </c>
      <c r="BF948" s="232">
        <f>IF(N948="snížená",J948,0)</f>
        <v>0</v>
      </c>
      <c r="BG948" s="232">
        <f>IF(N948="zákl. přenesená",J948,0)</f>
        <v>0</v>
      </c>
      <c r="BH948" s="232">
        <f>IF(N948="sníž. přenesená",J948,0)</f>
        <v>0</v>
      </c>
      <c r="BI948" s="232">
        <f>IF(N948="nulová",J948,0)</f>
        <v>0</v>
      </c>
      <c r="BJ948" s="19" t="s">
        <v>81</v>
      </c>
      <c r="BK948" s="232">
        <f>ROUND(I948*H948,2)</f>
        <v>0</v>
      </c>
      <c r="BL948" s="19" t="s">
        <v>239</v>
      </c>
      <c r="BM948" s="231" t="s">
        <v>2187</v>
      </c>
    </row>
    <row r="949" s="14" customFormat="1">
      <c r="A949" s="14"/>
      <c r="B949" s="244"/>
      <c r="C949" s="245"/>
      <c r="D949" s="235" t="s">
        <v>147</v>
      </c>
      <c r="E949" s="246" t="s">
        <v>19</v>
      </c>
      <c r="F949" s="247" t="s">
        <v>2188</v>
      </c>
      <c r="G949" s="245"/>
      <c r="H949" s="248">
        <v>64.019999999999996</v>
      </c>
      <c r="I949" s="249"/>
      <c r="J949" s="245"/>
      <c r="K949" s="245"/>
      <c r="L949" s="250"/>
      <c r="M949" s="251"/>
      <c r="N949" s="252"/>
      <c r="O949" s="252"/>
      <c r="P949" s="252"/>
      <c r="Q949" s="252"/>
      <c r="R949" s="252"/>
      <c r="S949" s="252"/>
      <c r="T949" s="25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4" t="s">
        <v>147</v>
      </c>
      <c r="AU949" s="254" t="s">
        <v>83</v>
      </c>
      <c r="AV949" s="14" t="s">
        <v>83</v>
      </c>
      <c r="AW949" s="14" t="s">
        <v>35</v>
      </c>
      <c r="AX949" s="14" t="s">
        <v>73</v>
      </c>
      <c r="AY949" s="254" t="s">
        <v>137</v>
      </c>
    </row>
    <row r="950" s="14" customFormat="1">
      <c r="A950" s="14"/>
      <c r="B950" s="244"/>
      <c r="C950" s="245"/>
      <c r="D950" s="235" t="s">
        <v>147</v>
      </c>
      <c r="E950" s="246" t="s">
        <v>19</v>
      </c>
      <c r="F950" s="247" t="s">
        <v>2189</v>
      </c>
      <c r="G950" s="245"/>
      <c r="H950" s="248">
        <v>-2.0899999999999999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147</v>
      </c>
      <c r="AU950" s="254" t="s">
        <v>83</v>
      </c>
      <c r="AV950" s="14" t="s">
        <v>83</v>
      </c>
      <c r="AW950" s="14" t="s">
        <v>35</v>
      </c>
      <c r="AX950" s="14" t="s">
        <v>73</v>
      </c>
      <c r="AY950" s="254" t="s">
        <v>137</v>
      </c>
    </row>
    <row r="951" s="13" customFormat="1">
      <c r="A951" s="13"/>
      <c r="B951" s="233"/>
      <c r="C951" s="234"/>
      <c r="D951" s="235" t="s">
        <v>147</v>
      </c>
      <c r="E951" s="236" t="s">
        <v>19</v>
      </c>
      <c r="F951" s="237" t="s">
        <v>2190</v>
      </c>
      <c r="G951" s="234"/>
      <c r="H951" s="236" t="s">
        <v>19</v>
      </c>
      <c r="I951" s="238"/>
      <c r="J951" s="234"/>
      <c r="K951" s="234"/>
      <c r="L951" s="239"/>
      <c r="M951" s="240"/>
      <c r="N951" s="241"/>
      <c r="O951" s="241"/>
      <c r="P951" s="241"/>
      <c r="Q951" s="241"/>
      <c r="R951" s="241"/>
      <c r="S951" s="241"/>
      <c r="T951" s="24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3" t="s">
        <v>147</v>
      </c>
      <c r="AU951" s="243" t="s">
        <v>83</v>
      </c>
      <c r="AV951" s="13" t="s">
        <v>81</v>
      </c>
      <c r="AW951" s="13" t="s">
        <v>35</v>
      </c>
      <c r="AX951" s="13" t="s">
        <v>73</v>
      </c>
      <c r="AY951" s="243" t="s">
        <v>137</v>
      </c>
    </row>
    <row r="952" s="14" customFormat="1">
      <c r="A952" s="14"/>
      <c r="B952" s="244"/>
      <c r="C952" s="245"/>
      <c r="D952" s="235" t="s">
        <v>147</v>
      </c>
      <c r="E952" s="246" t="s">
        <v>19</v>
      </c>
      <c r="F952" s="247" t="s">
        <v>2191</v>
      </c>
      <c r="G952" s="245"/>
      <c r="H952" s="248">
        <v>-3.75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4" t="s">
        <v>147</v>
      </c>
      <c r="AU952" s="254" t="s">
        <v>83</v>
      </c>
      <c r="AV952" s="14" t="s">
        <v>83</v>
      </c>
      <c r="AW952" s="14" t="s">
        <v>35</v>
      </c>
      <c r="AX952" s="14" t="s">
        <v>73</v>
      </c>
      <c r="AY952" s="254" t="s">
        <v>137</v>
      </c>
    </row>
    <row r="953" s="14" customFormat="1">
      <c r="A953" s="14"/>
      <c r="B953" s="244"/>
      <c r="C953" s="245"/>
      <c r="D953" s="235" t="s">
        <v>147</v>
      </c>
      <c r="E953" s="246" t="s">
        <v>19</v>
      </c>
      <c r="F953" s="247" t="s">
        <v>2192</v>
      </c>
      <c r="G953" s="245"/>
      <c r="H953" s="248">
        <v>-8.25</v>
      </c>
      <c r="I953" s="249"/>
      <c r="J953" s="245"/>
      <c r="K953" s="245"/>
      <c r="L953" s="250"/>
      <c r="M953" s="251"/>
      <c r="N953" s="252"/>
      <c r="O953" s="252"/>
      <c r="P953" s="252"/>
      <c r="Q953" s="252"/>
      <c r="R953" s="252"/>
      <c r="S953" s="252"/>
      <c r="T953" s="25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4" t="s">
        <v>147</v>
      </c>
      <c r="AU953" s="254" t="s">
        <v>83</v>
      </c>
      <c r="AV953" s="14" t="s">
        <v>83</v>
      </c>
      <c r="AW953" s="14" t="s">
        <v>35</v>
      </c>
      <c r="AX953" s="14" t="s">
        <v>73</v>
      </c>
      <c r="AY953" s="254" t="s">
        <v>137</v>
      </c>
    </row>
    <row r="954" s="15" customFormat="1">
      <c r="A954" s="15"/>
      <c r="B954" s="265"/>
      <c r="C954" s="266"/>
      <c r="D954" s="235" t="s">
        <v>147</v>
      </c>
      <c r="E954" s="267" t="s">
        <v>19</v>
      </c>
      <c r="F954" s="268" t="s">
        <v>201</v>
      </c>
      <c r="G954" s="266"/>
      <c r="H954" s="269">
        <v>49.929999999999993</v>
      </c>
      <c r="I954" s="270"/>
      <c r="J954" s="266"/>
      <c r="K954" s="266"/>
      <c r="L954" s="271"/>
      <c r="M954" s="272"/>
      <c r="N954" s="273"/>
      <c r="O954" s="273"/>
      <c r="P954" s="273"/>
      <c r="Q954" s="273"/>
      <c r="R954" s="273"/>
      <c r="S954" s="273"/>
      <c r="T954" s="274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75" t="s">
        <v>147</v>
      </c>
      <c r="AU954" s="275" t="s">
        <v>83</v>
      </c>
      <c r="AV954" s="15" t="s">
        <v>145</v>
      </c>
      <c r="AW954" s="15" t="s">
        <v>35</v>
      </c>
      <c r="AX954" s="15" t="s">
        <v>81</v>
      </c>
      <c r="AY954" s="275" t="s">
        <v>137</v>
      </c>
    </row>
    <row r="955" s="2" customFormat="1" ht="33" customHeight="1">
      <c r="A955" s="40"/>
      <c r="B955" s="41"/>
      <c r="C955" s="220" t="s">
        <v>900</v>
      </c>
      <c r="D955" s="220" t="s">
        <v>140</v>
      </c>
      <c r="E955" s="221" t="s">
        <v>1204</v>
      </c>
      <c r="F955" s="222" t="s">
        <v>1205</v>
      </c>
      <c r="G955" s="223" t="s">
        <v>164</v>
      </c>
      <c r="H955" s="224">
        <v>0.81699999999999995</v>
      </c>
      <c r="I955" s="225"/>
      <c r="J955" s="226">
        <f>ROUND(I955*H955,2)</f>
        <v>0</v>
      </c>
      <c r="K955" s="222" t="s">
        <v>144</v>
      </c>
      <c r="L955" s="46"/>
      <c r="M955" s="227" t="s">
        <v>19</v>
      </c>
      <c r="N955" s="228" t="s">
        <v>44</v>
      </c>
      <c r="O955" s="86"/>
      <c r="P955" s="229">
        <f>O955*H955</f>
        <v>0</v>
      </c>
      <c r="Q955" s="229">
        <v>0.00189</v>
      </c>
      <c r="R955" s="229">
        <f>Q955*H955</f>
        <v>0.0015441299999999999</v>
      </c>
      <c r="S955" s="229">
        <v>0</v>
      </c>
      <c r="T955" s="230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31" t="s">
        <v>239</v>
      </c>
      <c r="AT955" s="231" t="s">
        <v>140</v>
      </c>
      <c r="AU955" s="231" t="s">
        <v>83</v>
      </c>
      <c r="AY955" s="19" t="s">
        <v>137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9" t="s">
        <v>81</v>
      </c>
      <c r="BK955" s="232">
        <f>ROUND(I955*H955,2)</f>
        <v>0</v>
      </c>
      <c r="BL955" s="19" t="s">
        <v>239</v>
      </c>
      <c r="BM955" s="231" t="s">
        <v>2193</v>
      </c>
    </row>
    <row r="956" s="14" customFormat="1">
      <c r="A956" s="14"/>
      <c r="B956" s="244"/>
      <c r="C956" s="245"/>
      <c r="D956" s="235" t="s">
        <v>147</v>
      </c>
      <c r="E956" s="246" t="s">
        <v>19</v>
      </c>
      <c r="F956" s="247" t="s">
        <v>2194</v>
      </c>
      <c r="G956" s="245"/>
      <c r="H956" s="248">
        <v>0.80400000000000005</v>
      </c>
      <c r="I956" s="249"/>
      <c r="J956" s="245"/>
      <c r="K956" s="245"/>
      <c r="L956" s="250"/>
      <c r="M956" s="251"/>
      <c r="N956" s="252"/>
      <c r="O956" s="252"/>
      <c r="P956" s="252"/>
      <c r="Q956" s="252"/>
      <c r="R956" s="252"/>
      <c r="S956" s="252"/>
      <c r="T956" s="25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4" t="s">
        <v>147</v>
      </c>
      <c r="AU956" s="254" t="s">
        <v>83</v>
      </c>
      <c r="AV956" s="14" t="s">
        <v>83</v>
      </c>
      <c r="AW956" s="14" t="s">
        <v>35</v>
      </c>
      <c r="AX956" s="14" t="s">
        <v>73</v>
      </c>
      <c r="AY956" s="254" t="s">
        <v>137</v>
      </c>
    </row>
    <row r="957" s="14" customFormat="1">
      <c r="A957" s="14"/>
      <c r="B957" s="244"/>
      <c r="C957" s="245"/>
      <c r="D957" s="235" t="s">
        <v>147</v>
      </c>
      <c r="E957" s="246" t="s">
        <v>19</v>
      </c>
      <c r="F957" s="247" t="s">
        <v>2195</v>
      </c>
      <c r="G957" s="245"/>
      <c r="H957" s="248">
        <v>0.012999999999999999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4" t="s">
        <v>147</v>
      </c>
      <c r="AU957" s="254" t="s">
        <v>83</v>
      </c>
      <c r="AV957" s="14" t="s">
        <v>83</v>
      </c>
      <c r="AW957" s="14" t="s">
        <v>35</v>
      </c>
      <c r="AX957" s="14" t="s">
        <v>73</v>
      </c>
      <c r="AY957" s="254" t="s">
        <v>137</v>
      </c>
    </row>
    <row r="958" s="15" customFormat="1">
      <c r="A958" s="15"/>
      <c r="B958" s="265"/>
      <c r="C958" s="266"/>
      <c r="D958" s="235" t="s">
        <v>147</v>
      </c>
      <c r="E958" s="267" t="s">
        <v>19</v>
      </c>
      <c r="F958" s="268" t="s">
        <v>201</v>
      </c>
      <c r="G958" s="266"/>
      <c r="H958" s="269">
        <v>0.81700000000000006</v>
      </c>
      <c r="I958" s="270"/>
      <c r="J958" s="266"/>
      <c r="K958" s="266"/>
      <c r="L958" s="271"/>
      <c r="M958" s="272"/>
      <c r="N958" s="273"/>
      <c r="O958" s="273"/>
      <c r="P958" s="273"/>
      <c r="Q958" s="273"/>
      <c r="R958" s="273"/>
      <c r="S958" s="273"/>
      <c r="T958" s="274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75" t="s">
        <v>147</v>
      </c>
      <c r="AU958" s="275" t="s">
        <v>83</v>
      </c>
      <c r="AV958" s="15" t="s">
        <v>145</v>
      </c>
      <c r="AW958" s="15" t="s">
        <v>35</v>
      </c>
      <c r="AX958" s="15" t="s">
        <v>81</v>
      </c>
      <c r="AY958" s="275" t="s">
        <v>137</v>
      </c>
    </row>
    <row r="959" s="2" customFormat="1" ht="33" customHeight="1">
      <c r="A959" s="40"/>
      <c r="B959" s="41"/>
      <c r="C959" s="220" t="s">
        <v>905</v>
      </c>
      <c r="D959" s="220" t="s">
        <v>140</v>
      </c>
      <c r="E959" s="221" t="s">
        <v>2196</v>
      </c>
      <c r="F959" s="222" t="s">
        <v>2197</v>
      </c>
      <c r="G959" s="223" t="s">
        <v>143</v>
      </c>
      <c r="H959" s="224">
        <v>24.965</v>
      </c>
      <c r="I959" s="225"/>
      <c r="J959" s="226">
        <f>ROUND(I959*H959,2)</f>
        <v>0</v>
      </c>
      <c r="K959" s="222" t="s">
        <v>144</v>
      </c>
      <c r="L959" s="46"/>
      <c r="M959" s="227" t="s">
        <v>19</v>
      </c>
      <c r="N959" s="228" t="s">
        <v>44</v>
      </c>
      <c r="O959" s="86"/>
      <c r="P959" s="229">
        <f>O959*H959</f>
        <v>0</v>
      </c>
      <c r="Q959" s="229">
        <v>0</v>
      </c>
      <c r="R959" s="229">
        <f>Q959*H959</f>
        <v>0</v>
      </c>
      <c r="S959" s="229">
        <v>0</v>
      </c>
      <c r="T959" s="230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31" t="s">
        <v>145</v>
      </c>
      <c r="AT959" s="231" t="s">
        <v>140</v>
      </c>
      <c r="AU959" s="231" t="s">
        <v>83</v>
      </c>
      <c r="AY959" s="19" t="s">
        <v>137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19" t="s">
        <v>81</v>
      </c>
      <c r="BK959" s="232">
        <f>ROUND(I959*H959,2)</f>
        <v>0</v>
      </c>
      <c r="BL959" s="19" t="s">
        <v>145</v>
      </c>
      <c r="BM959" s="231" t="s">
        <v>2198</v>
      </c>
    </row>
    <row r="960" s="14" customFormat="1">
      <c r="A960" s="14"/>
      <c r="B960" s="244"/>
      <c r="C960" s="245"/>
      <c r="D960" s="235" t="s">
        <v>147</v>
      </c>
      <c r="E960" s="246" t="s">
        <v>19</v>
      </c>
      <c r="F960" s="247" t="s">
        <v>2199</v>
      </c>
      <c r="G960" s="245"/>
      <c r="H960" s="248">
        <v>32.009999999999998</v>
      </c>
      <c r="I960" s="249"/>
      <c r="J960" s="245"/>
      <c r="K960" s="245"/>
      <c r="L960" s="250"/>
      <c r="M960" s="251"/>
      <c r="N960" s="252"/>
      <c r="O960" s="252"/>
      <c r="P960" s="252"/>
      <c r="Q960" s="252"/>
      <c r="R960" s="252"/>
      <c r="S960" s="252"/>
      <c r="T960" s="25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4" t="s">
        <v>147</v>
      </c>
      <c r="AU960" s="254" t="s">
        <v>83</v>
      </c>
      <c r="AV960" s="14" t="s">
        <v>83</v>
      </c>
      <c r="AW960" s="14" t="s">
        <v>35</v>
      </c>
      <c r="AX960" s="14" t="s">
        <v>73</v>
      </c>
      <c r="AY960" s="254" t="s">
        <v>137</v>
      </c>
    </row>
    <row r="961" s="14" customFormat="1">
      <c r="A961" s="14"/>
      <c r="B961" s="244"/>
      <c r="C961" s="245"/>
      <c r="D961" s="235" t="s">
        <v>147</v>
      </c>
      <c r="E961" s="246" t="s">
        <v>19</v>
      </c>
      <c r="F961" s="247" t="s">
        <v>2200</v>
      </c>
      <c r="G961" s="245"/>
      <c r="H961" s="248">
        <v>-1.0449999999999999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4" t="s">
        <v>147</v>
      </c>
      <c r="AU961" s="254" t="s">
        <v>83</v>
      </c>
      <c r="AV961" s="14" t="s">
        <v>83</v>
      </c>
      <c r="AW961" s="14" t="s">
        <v>35</v>
      </c>
      <c r="AX961" s="14" t="s">
        <v>73</v>
      </c>
      <c r="AY961" s="254" t="s">
        <v>137</v>
      </c>
    </row>
    <row r="962" s="13" customFormat="1">
      <c r="A962" s="13"/>
      <c r="B962" s="233"/>
      <c r="C962" s="234"/>
      <c r="D962" s="235" t="s">
        <v>147</v>
      </c>
      <c r="E962" s="236" t="s">
        <v>19</v>
      </c>
      <c r="F962" s="237" t="s">
        <v>2190</v>
      </c>
      <c r="G962" s="234"/>
      <c r="H962" s="236" t="s">
        <v>19</v>
      </c>
      <c r="I962" s="238"/>
      <c r="J962" s="234"/>
      <c r="K962" s="234"/>
      <c r="L962" s="239"/>
      <c r="M962" s="240"/>
      <c r="N962" s="241"/>
      <c r="O962" s="241"/>
      <c r="P962" s="241"/>
      <c r="Q962" s="241"/>
      <c r="R962" s="241"/>
      <c r="S962" s="241"/>
      <c r="T962" s="24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3" t="s">
        <v>147</v>
      </c>
      <c r="AU962" s="243" t="s">
        <v>83</v>
      </c>
      <c r="AV962" s="13" t="s">
        <v>81</v>
      </c>
      <c r="AW962" s="13" t="s">
        <v>35</v>
      </c>
      <c r="AX962" s="13" t="s">
        <v>73</v>
      </c>
      <c r="AY962" s="243" t="s">
        <v>137</v>
      </c>
    </row>
    <row r="963" s="14" customFormat="1">
      <c r="A963" s="14"/>
      <c r="B963" s="244"/>
      <c r="C963" s="245"/>
      <c r="D963" s="235" t="s">
        <v>147</v>
      </c>
      <c r="E963" s="246" t="s">
        <v>19</v>
      </c>
      <c r="F963" s="247" t="s">
        <v>2201</v>
      </c>
      <c r="G963" s="245"/>
      <c r="H963" s="248">
        <v>-1.875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147</v>
      </c>
      <c r="AU963" s="254" t="s">
        <v>83</v>
      </c>
      <c r="AV963" s="14" t="s">
        <v>83</v>
      </c>
      <c r="AW963" s="14" t="s">
        <v>35</v>
      </c>
      <c r="AX963" s="14" t="s">
        <v>73</v>
      </c>
      <c r="AY963" s="254" t="s">
        <v>137</v>
      </c>
    </row>
    <row r="964" s="14" customFormat="1">
      <c r="A964" s="14"/>
      <c r="B964" s="244"/>
      <c r="C964" s="245"/>
      <c r="D964" s="235" t="s">
        <v>147</v>
      </c>
      <c r="E964" s="246" t="s">
        <v>19</v>
      </c>
      <c r="F964" s="247" t="s">
        <v>2202</v>
      </c>
      <c r="G964" s="245"/>
      <c r="H964" s="248">
        <v>-4.125</v>
      </c>
      <c r="I964" s="249"/>
      <c r="J964" s="245"/>
      <c r="K964" s="245"/>
      <c r="L964" s="250"/>
      <c r="M964" s="251"/>
      <c r="N964" s="252"/>
      <c r="O964" s="252"/>
      <c r="P964" s="252"/>
      <c r="Q964" s="252"/>
      <c r="R964" s="252"/>
      <c r="S964" s="252"/>
      <c r="T964" s="25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4" t="s">
        <v>147</v>
      </c>
      <c r="AU964" s="254" t="s">
        <v>83</v>
      </c>
      <c r="AV964" s="14" t="s">
        <v>83</v>
      </c>
      <c r="AW964" s="14" t="s">
        <v>35</v>
      </c>
      <c r="AX964" s="14" t="s">
        <v>73</v>
      </c>
      <c r="AY964" s="254" t="s">
        <v>137</v>
      </c>
    </row>
    <row r="965" s="15" customFormat="1">
      <c r="A965" s="15"/>
      <c r="B965" s="265"/>
      <c r="C965" s="266"/>
      <c r="D965" s="235" t="s">
        <v>147</v>
      </c>
      <c r="E965" s="267" t="s">
        <v>19</v>
      </c>
      <c r="F965" s="268" t="s">
        <v>201</v>
      </c>
      <c r="G965" s="266"/>
      <c r="H965" s="269">
        <v>24.964999999999996</v>
      </c>
      <c r="I965" s="270"/>
      <c r="J965" s="266"/>
      <c r="K965" s="266"/>
      <c r="L965" s="271"/>
      <c r="M965" s="272"/>
      <c r="N965" s="273"/>
      <c r="O965" s="273"/>
      <c r="P965" s="273"/>
      <c r="Q965" s="273"/>
      <c r="R965" s="273"/>
      <c r="S965" s="273"/>
      <c r="T965" s="274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5" t="s">
        <v>147</v>
      </c>
      <c r="AU965" s="275" t="s">
        <v>83</v>
      </c>
      <c r="AV965" s="15" t="s">
        <v>145</v>
      </c>
      <c r="AW965" s="15" t="s">
        <v>35</v>
      </c>
      <c r="AX965" s="15" t="s">
        <v>81</v>
      </c>
      <c r="AY965" s="275" t="s">
        <v>137</v>
      </c>
    </row>
    <row r="966" s="2" customFormat="1" ht="16.5" customHeight="1">
      <c r="A966" s="40"/>
      <c r="B966" s="41"/>
      <c r="C966" s="255" t="s">
        <v>910</v>
      </c>
      <c r="D966" s="255" t="s">
        <v>157</v>
      </c>
      <c r="E966" s="256" t="s">
        <v>2203</v>
      </c>
      <c r="F966" s="257" t="s">
        <v>2204</v>
      </c>
      <c r="G966" s="258" t="s">
        <v>164</v>
      </c>
      <c r="H966" s="259">
        <v>0.81699999999999995</v>
      </c>
      <c r="I966" s="260"/>
      <c r="J966" s="261">
        <f>ROUND(I966*H966,2)</f>
        <v>0</v>
      </c>
      <c r="K966" s="257" t="s">
        <v>144</v>
      </c>
      <c r="L966" s="262"/>
      <c r="M966" s="263" t="s">
        <v>19</v>
      </c>
      <c r="N966" s="264" t="s">
        <v>44</v>
      </c>
      <c r="O966" s="86"/>
      <c r="P966" s="229">
        <f>O966*H966</f>
        <v>0</v>
      </c>
      <c r="Q966" s="229">
        <v>0.5</v>
      </c>
      <c r="R966" s="229">
        <f>Q966*H966</f>
        <v>0.40849999999999997</v>
      </c>
      <c r="S966" s="229">
        <v>0</v>
      </c>
      <c r="T966" s="230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31" t="s">
        <v>160</v>
      </c>
      <c r="AT966" s="231" t="s">
        <v>157</v>
      </c>
      <c r="AU966" s="231" t="s">
        <v>83</v>
      </c>
      <c r="AY966" s="19" t="s">
        <v>137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19" t="s">
        <v>81</v>
      </c>
      <c r="BK966" s="232">
        <f>ROUND(I966*H966,2)</f>
        <v>0</v>
      </c>
      <c r="BL966" s="19" t="s">
        <v>145</v>
      </c>
      <c r="BM966" s="231" t="s">
        <v>2205</v>
      </c>
    </row>
    <row r="967" s="14" customFormat="1">
      <c r="A967" s="14"/>
      <c r="B967" s="244"/>
      <c r="C967" s="245"/>
      <c r="D967" s="235" t="s">
        <v>147</v>
      </c>
      <c r="E967" s="246" t="s">
        <v>19</v>
      </c>
      <c r="F967" s="247" t="s">
        <v>2194</v>
      </c>
      <c r="G967" s="245"/>
      <c r="H967" s="248">
        <v>0.80400000000000005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4" t="s">
        <v>147</v>
      </c>
      <c r="AU967" s="254" t="s">
        <v>83</v>
      </c>
      <c r="AV967" s="14" t="s">
        <v>83</v>
      </c>
      <c r="AW967" s="14" t="s">
        <v>35</v>
      </c>
      <c r="AX967" s="14" t="s">
        <v>73</v>
      </c>
      <c r="AY967" s="254" t="s">
        <v>137</v>
      </c>
    </row>
    <row r="968" s="14" customFormat="1">
      <c r="A968" s="14"/>
      <c r="B968" s="244"/>
      <c r="C968" s="245"/>
      <c r="D968" s="235" t="s">
        <v>147</v>
      </c>
      <c r="E968" s="246" t="s">
        <v>19</v>
      </c>
      <c r="F968" s="247" t="s">
        <v>2195</v>
      </c>
      <c r="G968" s="245"/>
      <c r="H968" s="248">
        <v>0.012999999999999999</v>
      </c>
      <c r="I968" s="249"/>
      <c r="J968" s="245"/>
      <c r="K968" s="245"/>
      <c r="L968" s="250"/>
      <c r="M968" s="251"/>
      <c r="N968" s="252"/>
      <c r="O968" s="252"/>
      <c r="P968" s="252"/>
      <c r="Q968" s="252"/>
      <c r="R968" s="252"/>
      <c r="S968" s="252"/>
      <c r="T968" s="253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4" t="s">
        <v>147</v>
      </c>
      <c r="AU968" s="254" t="s">
        <v>83</v>
      </c>
      <c r="AV968" s="14" t="s">
        <v>83</v>
      </c>
      <c r="AW968" s="14" t="s">
        <v>35</v>
      </c>
      <c r="AX968" s="14" t="s">
        <v>73</v>
      </c>
      <c r="AY968" s="254" t="s">
        <v>137</v>
      </c>
    </row>
    <row r="969" s="15" customFormat="1">
      <c r="A969" s="15"/>
      <c r="B969" s="265"/>
      <c r="C969" s="266"/>
      <c r="D969" s="235" t="s">
        <v>147</v>
      </c>
      <c r="E969" s="267" t="s">
        <v>19</v>
      </c>
      <c r="F969" s="268" t="s">
        <v>201</v>
      </c>
      <c r="G969" s="266"/>
      <c r="H969" s="269">
        <v>0.81700000000000006</v>
      </c>
      <c r="I969" s="270"/>
      <c r="J969" s="266"/>
      <c r="K969" s="266"/>
      <c r="L969" s="271"/>
      <c r="M969" s="272"/>
      <c r="N969" s="273"/>
      <c r="O969" s="273"/>
      <c r="P969" s="273"/>
      <c r="Q969" s="273"/>
      <c r="R969" s="273"/>
      <c r="S969" s="273"/>
      <c r="T969" s="274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75" t="s">
        <v>147</v>
      </c>
      <c r="AU969" s="275" t="s">
        <v>83</v>
      </c>
      <c r="AV969" s="15" t="s">
        <v>145</v>
      </c>
      <c r="AW969" s="15" t="s">
        <v>35</v>
      </c>
      <c r="AX969" s="15" t="s">
        <v>81</v>
      </c>
      <c r="AY969" s="275" t="s">
        <v>137</v>
      </c>
    </row>
    <row r="970" s="2" customFormat="1" ht="21.75" customHeight="1">
      <c r="A970" s="40"/>
      <c r="B970" s="41"/>
      <c r="C970" s="220" t="s">
        <v>916</v>
      </c>
      <c r="D970" s="220" t="s">
        <v>140</v>
      </c>
      <c r="E970" s="221" t="s">
        <v>2206</v>
      </c>
      <c r="F970" s="222" t="s">
        <v>2207</v>
      </c>
      <c r="G970" s="223" t="s">
        <v>143</v>
      </c>
      <c r="H970" s="224">
        <v>30.434999999999999</v>
      </c>
      <c r="I970" s="225"/>
      <c r="J970" s="226">
        <f>ROUND(I970*H970,2)</f>
        <v>0</v>
      </c>
      <c r="K970" s="222" t="s">
        <v>144</v>
      </c>
      <c r="L970" s="46"/>
      <c r="M970" s="227" t="s">
        <v>19</v>
      </c>
      <c r="N970" s="228" t="s">
        <v>44</v>
      </c>
      <c r="O970" s="86"/>
      <c r="P970" s="229">
        <f>O970*H970</f>
        <v>0</v>
      </c>
      <c r="Q970" s="229">
        <v>0</v>
      </c>
      <c r="R970" s="229">
        <f>Q970*H970</f>
        <v>0</v>
      </c>
      <c r="S970" s="229">
        <v>0.014</v>
      </c>
      <c r="T970" s="230">
        <f>S970*H970</f>
        <v>0.42608999999999997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31" t="s">
        <v>239</v>
      </c>
      <c r="AT970" s="231" t="s">
        <v>140</v>
      </c>
      <c r="AU970" s="231" t="s">
        <v>83</v>
      </c>
      <c r="AY970" s="19" t="s">
        <v>137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19" t="s">
        <v>81</v>
      </c>
      <c r="BK970" s="232">
        <f>ROUND(I970*H970,2)</f>
        <v>0</v>
      </c>
      <c r="BL970" s="19" t="s">
        <v>239</v>
      </c>
      <c r="BM970" s="231" t="s">
        <v>2208</v>
      </c>
    </row>
    <row r="971" s="13" customFormat="1">
      <c r="A971" s="13"/>
      <c r="B971" s="233"/>
      <c r="C971" s="234"/>
      <c r="D971" s="235" t="s">
        <v>147</v>
      </c>
      <c r="E971" s="236" t="s">
        <v>19</v>
      </c>
      <c r="F971" s="237" t="s">
        <v>2209</v>
      </c>
      <c r="G971" s="234"/>
      <c r="H971" s="236" t="s">
        <v>19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3" t="s">
        <v>147</v>
      </c>
      <c r="AU971" s="243" t="s">
        <v>83</v>
      </c>
      <c r="AV971" s="13" t="s">
        <v>81</v>
      </c>
      <c r="AW971" s="13" t="s">
        <v>35</v>
      </c>
      <c r="AX971" s="13" t="s">
        <v>73</v>
      </c>
      <c r="AY971" s="243" t="s">
        <v>137</v>
      </c>
    </row>
    <row r="972" s="14" customFormat="1">
      <c r="A972" s="14"/>
      <c r="B972" s="244"/>
      <c r="C972" s="245"/>
      <c r="D972" s="235" t="s">
        <v>147</v>
      </c>
      <c r="E972" s="246" t="s">
        <v>19</v>
      </c>
      <c r="F972" s="247" t="s">
        <v>2210</v>
      </c>
      <c r="G972" s="245"/>
      <c r="H972" s="248">
        <v>14.550000000000001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4" t="s">
        <v>147</v>
      </c>
      <c r="AU972" s="254" t="s">
        <v>83</v>
      </c>
      <c r="AV972" s="14" t="s">
        <v>83</v>
      </c>
      <c r="AW972" s="14" t="s">
        <v>35</v>
      </c>
      <c r="AX972" s="14" t="s">
        <v>73</v>
      </c>
      <c r="AY972" s="254" t="s">
        <v>137</v>
      </c>
    </row>
    <row r="973" s="14" customFormat="1">
      <c r="A973" s="14"/>
      <c r="B973" s="244"/>
      <c r="C973" s="245"/>
      <c r="D973" s="235" t="s">
        <v>147</v>
      </c>
      <c r="E973" s="246" t="s">
        <v>19</v>
      </c>
      <c r="F973" s="247" t="s">
        <v>2211</v>
      </c>
      <c r="G973" s="245"/>
      <c r="H973" s="248">
        <v>12.75</v>
      </c>
      <c r="I973" s="249"/>
      <c r="J973" s="245"/>
      <c r="K973" s="245"/>
      <c r="L973" s="250"/>
      <c r="M973" s="251"/>
      <c r="N973" s="252"/>
      <c r="O973" s="252"/>
      <c r="P973" s="252"/>
      <c r="Q973" s="252"/>
      <c r="R973" s="252"/>
      <c r="S973" s="252"/>
      <c r="T973" s="25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4" t="s">
        <v>147</v>
      </c>
      <c r="AU973" s="254" t="s">
        <v>83</v>
      </c>
      <c r="AV973" s="14" t="s">
        <v>83</v>
      </c>
      <c r="AW973" s="14" t="s">
        <v>35</v>
      </c>
      <c r="AX973" s="14" t="s">
        <v>73</v>
      </c>
      <c r="AY973" s="254" t="s">
        <v>137</v>
      </c>
    </row>
    <row r="974" s="14" customFormat="1">
      <c r="A974" s="14"/>
      <c r="B974" s="244"/>
      <c r="C974" s="245"/>
      <c r="D974" s="235" t="s">
        <v>147</v>
      </c>
      <c r="E974" s="246" t="s">
        <v>19</v>
      </c>
      <c r="F974" s="247" t="s">
        <v>2212</v>
      </c>
      <c r="G974" s="245"/>
      <c r="H974" s="248">
        <v>3.1349999999999998</v>
      </c>
      <c r="I974" s="249"/>
      <c r="J974" s="245"/>
      <c r="K974" s="245"/>
      <c r="L974" s="250"/>
      <c r="M974" s="251"/>
      <c r="N974" s="252"/>
      <c r="O974" s="252"/>
      <c r="P974" s="252"/>
      <c r="Q974" s="252"/>
      <c r="R974" s="252"/>
      <c r="S974" s="252"/>
      <c r="T974" s="25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4" t="s">
        <v>147</v>
      </c>
      <c r="AU974" s="254" t="s">
        <v>83</v>
      </c>
      <c r="AV974" s="14" t="s">
        <v>83</v>
      </c>
      <c r="AW974" s="14" t="s">
        <v>35</v>
      </c>
      <c r="AX974" s="14" t="s">
        <v>73</v>
      </c>
      <c r="AY974" s="254" t="s">
        <v>137</v>
      </c>
    </row>
    <row r="975" s="15" customFormat="1">
      <c r="A975" s="15"/>
      <c r="B975" s="265"/>
      <c r="C975" s="266"/>
      <c r="D975" s="235" t="s">
        <v>147</v>
      </c>
      <c r="E975" s="267" t="s">
        <v>19</v>
      </c>
      <c r="F975" s="268" t="s">
        <v>201</v>
      </c>
      <c r="G975" s="266"/>
      <c r="H975" s="269">
        <v>30.435000000000002</v>
      </c>
      <c r="I975" s="270"/>
      <c r="J975" s="266"/>
      <c r="K975" s="266"/>
      <c r="L975" s="271"/>
      <c r="M975" s="272"/>
      <c r="N975" s="273"/>
      <c r="O975" s="273"/>
      <c r="P975" s="273"/>
      <c r="Q975" s="273"/>
      <c r="R975" s="273"/>
      <c r="S975" s="273"/>
      <c r="T975" s="274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5" t="s">
        <v>147</v>
      </c>
      <c r="AU975" s="275" t="s">
        <v>83</v>
      </c>
      <c r="AV975" s="15" t="s">
        <v>145</v>
      </c>
      <c r="AW975" s="15" t="s">
        <v>35</v>
      </c>
      <c r="AX975" s="15" t="s">
        <v>81</v>
      </c>
      <c r="AY975" s="275" t="s">
        <v>137</v>
      </c>
    </row>
    <row r="976" s="2" customFormat="1" ht="21.75" customHeight="1">
      <c r="A976" s="40"/>
      <c r="B976" s="41"/>
      <c r="C976" s="220" t="s">
        <v>923</v>
      </c>
      <c r="D976" s="220" t="s">
        <v>140</v>
      </c>
      <c r="E976" s="221" t="s">
        <v>2213</v>
      </c>
      <c r="F976" s="222" t="s">
        <v>2214</v>
      </c>
      <c r="G976" s="223" t="s">
        <v>164</v>
      </c>
      <c r="H976" s="224">
        <v>24.965</v>
      </c>
      <c r="I976" s="225"/>
      <c r="J976" s="226">
        <f>ROUND(I976*H976,2)</f>
        <v>0</v>
      </c>
      <c r="K976" s="222" t="s">
        <v>144</v>
      </c>
      <c r="L976" s="46"/>
      <c r="M976" s="227" t="s">
        <v>19</v>
      </c>
      <c r="N976" s="228" t="s">
        <v>44</v>
      </c>
      <c r="O976" s="86"/>
      <c r="P976" s="229">
        <f>O976*H976</f>
        <v>0</v>
      </c>
      <c r="Q976" s="229">
        <v>0.00281</v>
      </c>
      <c r="R976" s="229">
        <f>Q976*H976</f>
        <v>0.070151649999999996</v>
      </c>
      <c r="S976" s="229">
        <v>0</v>
      </c>
      <c r="T976" s="230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31" t="s">
        <v>239</v>
      </c>
      <c r="AT976" s="231" t="s">
        <v>140</v>
      </c>
      <c r="AU976" s="231" t="s">
        <v>83</v>
      </c>
      <c r="AY976" s="19" t="s">
        <v>137</v>
      </c>
      <c r="BE976" s="232">
        <f>IF(N976="základní",J976,0)</f>
        <v>0</v>
      </c>
      <c r="BF976" s="232">
        <f>IF(N976="snížená",J976,0)</f>
        <v>0</v>
      </c>
      <c r="BG976" s="232">
        <f>IF(N976="zákl. přenesená",J976,0)</f>
        <v>0</v>
      </c>
      <c r="BH976" s="232">
        <f>IF(N976="sníž. přenesená",J976,0)</f>
        <v>0</v>
      </c>
      <c r="BI976" s="232">
        <f>IF(N976="nulová",J976,0)</f>
        <v>0</v>
      </c>
      <c r="BJ976" s="19" t="s">
        <v>81</v>
      </c>
      <c r="BK976" s="232">
        <f>ROUND(I976*H976,2)</f>
        <v>0</v>
      </c>
      <c r="BL976" s="19" t="s">
        <v>239</v>
      </c>
      <c r="BM976" s="231" t="s">
        <v>2215</v>
      </c>
    </row>
    <row r="977" s="14" customFormat="1">
      <c r="A977" s="14"/>
      <c r="B977" s="244"/>
      <c r="C977" s="245"/>
      <c r="D977" s="235" t="s">
        <v>147</v>
      </c>
      <c r="E977" s="246" t="s">
        <v>19</v>
      </c>
      <c r="F977" s="247" t="s">
        <v>2199</v>
      </c>
      <c r="G977" s="245"/>
      <c r="H977" s="248">
        <v>32.009999999999998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4" t="s">
        <v>147</v>
      </c>
      <c r="AU977" s="254" t="s">
        <v>83</v>
      </c>
      <c r="AV977" s="14" t="s">
        <v>83</v>
      </c>
      <c r="AW977" s="14" t="s">
        <v>35</v>
      </c>
      <c r="AX977" s="14" t="s">
        <v>73</v>
      </c>
      <c r="AY977" s="254" t="s">
        <v>137</v>
      </c>
    </row>
    <row r="978" s="14" customFormat="1">
      <c r="A978" s="14"/>
      <c r="B978" s="244"/>
      <c r="C978" s="245"/>
      <c r="D978" s="235" t="s">
        <v>147</v>
      </c>
      <c r="E978" s="246" t="s">
        <v>19</v>
      </c>
      <c r="F978" s="247" t="s">
        <v>2200</v>
      </c>
      <c r="G978" s="245"/>
      <c r="H978" s="248">
        <v>-1.0449999999999999</v>
      </c>
      <c r="I978" s="249"/>
      <c r="J978" s="245"/>
      <c r="K978" s="245"/>
      <c r="L978" s="250"/>
      <c r="M978" s="251"/>
      <c r="N978" s="252"/>
      <c r="O978" s="252"/>
      <c r="P978" s="252"/>
      <c r="Q978" s="252"/>
      <c r="R978" s="252"/>
      <c r="S978" s="252"/>
      <c r="T978" s="25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4" t="s">
        <v>147</v>
      </c>
      <c r="AU978" s="254" t="s">
        <v>83</v>
      </c>
      <c r="AV978" s="14" t="s">
        <v>83</v>
      </c>
      <c r="AW978" s="14" t="s">
        <v>35</v>
      </c>
      <c r="AX978" s="14" t="s">
        <v>73</v>
      </c>
      <c r="AY978" s="254" t="s">
        <v>137</v>
      </c>
    </row>
    <row r="979" s="13" customFormat="1">
      <c r="A979" s="13"/>
      <c r="B979" s="233"/>
      <c r="C979" s="234"/>
      <c r="D979" s="235" t="s">
        <v>147</v>
      </c>
      <c r="E979" s="236" t="s">
        <v>19</v>
      </c>
      <c r="F979" s="237" t="s">
        <v>2190</v>
      </c>
      <c r="G979" s="234"/>
      <c r="H979" s="236" t="s">
        <v>19</v>
      </c>
      <c r="I979" s="238"/>
      <c r="J979" s="234"/>
      <c r="K979" s="234"/>
      <c r="L979" s="239"/>
      <c r="M979" s="240"/>
      <c r="N979" s="241"/>
      <c r="O979" s="241"/>
      <c r="P979" s="241"/>
      <c r="Q979" s="241"/>
      <c r="R979" s="241"/>
      <c r="S979" s="241"/>
      <c r="T979" s="24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3" t="s">
        <v>147</v>
      </c>
      <c r="AU979" s="243" t="s">
        <v>83</v>
      </c>
      <c r="AV979" s="13" t="s">
        <v>81</v>
      </c>
      <c r="AW979" s="13" t="s">
        <v>35</v>
      </c>
      <c r="AX979" s="13" t="s">
        <v>73</v>
      </c>
      <c r="AY979" s="243" t="s">
        <v>137</v>
      </c>
    </row>
    <row r="980" s="14" customFormat="1">
      <c r="A980" s="14"/>
      <c r="B980" s="244"/>
      <c r="C980" s="245"/>
      <c r="D980" s="235" t="s">
        <v>147</v>
      </c>
      <c r="E980" s="246" t="s">
        <v>19</v>
      </c>
      <c r="F980" s="247" t="s">
        <v>2201</v>
      </c>
      <c r="G980" s="245"/>
      <c r="H980" s="248">
        <v>-1.875</v>
      </c>
      <c r="I980" s="249"/>
      <c r="J980" s="245"/>
      <c r="K980" s="245"/>
      <c r="L980" s="250"/>
      <c r="M980" s="251"/>
      <c r="N980" s="252"/>
      <c r="O980" s="252"/>
      <c r="P980" s="252"/>
      <c r="Q980" s="252"/>
      <c r="R980" s="252"/>
      <c r="S980" s="252"/>
      <c r="T980" s="253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4" t="s">
        <v>147</v>
      </c>
      <c r="AU980" s="254" t="s">
        <v>83</v>
      </c>
      <c r="AV980" s="14" t="s">
        <v>83</v>
      </c>
      <c r="AW980" s="14" t="s">
        <v>35</v>
      </c>
      <c r="AX980" s="14" t="s">
        <v>73</v>
      </c>
      <c r="AY980" s="254" t="s">
        <v>137</v>
      </c>
    </row>
    <row r="981" s="14" customFormat="1">
      <c r="A981" s="14"/>
      <c r="B981" s="244"/>
      <c r="C981" s="245"/>
      <c r="D981" s="235" t="s">
        <v>147</v>
      </c>
      <c r="E981" s="246" t="s">
        <v>19</v>
      </c>
      <c r="F981" s="247" t="s">
        <v>2202</v>
      </c>
      <c r="G981" s="245"/>
      <c r="H981" s="248">
        <v>-4.125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4" t="s">
        <v>147</v>
      </c>
      <c r="AU981" s="254" t="s">
        <v>83</v>
      </c>
      <c r="AV981" s="14" t="s">
        <v>83</v>
      </c>
      <c r="AW981" s="14" t="s">
        <v>35</v>
      </c>
      <c r="AX981" s="14" t="s">
        <v>73</v>
      </c>
      <c r="AY981" s="254" t="s">
        <v>137</v>
      </c>
    </row>
    <row r="982" s="15" customFormat="1">
      <c r="A982" s="15"/>
      <c r="B982" s="265"/>
      <c r="C982" s="266"/>
      <c r="D982" s="235" t="s">
        <v>147</v>
      </c>
      <c r="E982" s="267" t="s">
        <v>19</v>
      </c>
      <c r="F982" s="268" t="s">
        <v>201</v>
      </c>
      <c r="G982" s="266"/>
      <c r="H982" s="269">
        <v>24.964999999999996</v>
      </c>
      <c r="I982" s="270"/>
      <c r="J982" s="266"/>
      <c r="K982" s="266"/>
      <c r="L982" s="271"/>
      <c r="M982" s="272"/>
      <c r="N982" s="273"/>
      <c r="O982" s="273"/>
      <c r="P982" s="273"/>
      <c r="Q982" s="273"/>
      <c r="R982" s="273"/>
      <c r="S982" s="273"/>
      <c r="T982" s="274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75" t="s">
        <v>147</v>
      </c>
      <c r="AU982" s="275" t="s">
        <v>83</v>
      </c>
      <c r="AV982" s="15" t="s">
        <v>145</v>
      </c>
      <c r="AW982" s="15" t="s">
        <v>35</v>
      </c>
      <c r="AX982" s="15" t="s">
        <v>81</v>
      </c>
      <c r="AY982" s="275" t="s">
        <v>137</v>
      </c>
    </row>
    <row r="983" s="2" customFormat="1" ht="33" customHeight="1">
      <c r="A983" s="40"/>
      <c r="B983" s="41"/>
      <c r="C983" s="220" t="s">
        <v>929</v>
      </c>
      <c r="D983" s="220" t="s">
        <v>140</v>
      </c>
      <c r="E983" s="221" t="s">
        <v>2216</v>
      </c>
      <c r="F983" s="222" t="s">
        <v>2217</v>
      </c>
      <c r="G983" s="223" t="s">
        <v>997</v>
      </c>
      <c r="H983" s="287"/>
      <c r="I983" s="225"/>
      <c r="J983" s="226">
        <f>ROUND(I983*H983,2)</f>
        <v>0</v>
      </c>
      <c r="K983" s="222" t="s">
        <v>144</v>
      </c>
      <c r="L983" s="46"/>
      <c r="M983" s="227" t="s">
        <v>19</v>
      </c>
      <c r="N983" s="228" t="s">
        <v>44</v>
      </c>
      <c r="O983" s="86"/>
      <c r="P983" s="229">
        <f>O983*H983</f>
        <v>0</v>
      </c>
      <c r="Q983" s="229">
        <v>0</v>
      </c>
      <c r="R983" s="229">
        <f>Q983*H983</f>
        <v>0</v>
      </c>
      <c r="S983" s="229">
        <v>0</v>
      </c>
      <c r="T983" s="230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31" t="s">
        <v>239</v>
      </c>
      <c r="AT983" s="231" t="s">
        <v>140</v>
      </c>
      <c r="AU983" s="231" t="s">
        <v>83</v>
      </c>
      <c r="AY983" s="19" t="s">
        <v>137</v>
      </c>
      <c r="BE983" s="232">
        <f>IF(N983="základní",J983,0)</f>
        <v>0</v>
      </c>
      <c r="BF983" s="232">
        <f>IF(N983="snížená",J983,0)</f>
        <v>0</v>
      </c>
      <c r="BG983" s="232">
        <f>IF(N983="zákl. přenesená",J983,0)</f>
        <v>0</v>
      </c>
      <c r="BH983" s="232">
        <f>IF(N983="sníž. přenesená",J983,0)</f>
        <v>0</v>
      </c>
      <c r="BI983" s="232">
        <f>IF(N983="nulová",J983,0)</f>
        <v>0</v>
      </c>
      <c r="BJ983" s="19" t="s">
        <v>81</v>
      </c>
      <c r="BK983" s="232">
        <f>ROUND(I983*H983,2)</f>
        <v>0</v>
      </c>
      <c r="BL983" s="19" t="s">
        <v>239</v>
      </c>
      <c r="BM983" s="231" t="s">
        <v>2218</v>
      </c>
    </row>
    <row r="984" s="12" customFormat="1" ht="22.8" customHeight="1">
      <c r="A984" s="12"/>
      <c r="B984" s="204"/>
      <c r="C984" s="205"/>
      <c r="D984" s="206" t="s">
        <v>72</v>
      </c>
      <c r="E984" s="218" t="s">
        <v>1416</v>
      </c>
      <c r="F984" s="218" t="s">
        <v>1417</v>
      </c>
      <c r="G984" s="205"/>
      <c r="H984" s="205"/>
      <c r="I984" s="208"/>
      <c r="J984" s="219">
        <f>BK984</f>
        <v>0</v>
      </c>
      <c r="K984" s="205"/>
      <c r="L984" s="210"/>
      <c r="M984" s="211"/>
      <c r="N984" s="212"/>
      <c r="O984" s="212"/>
      <c r="P984" s="213">
        <f>SUM(P985:P1060)</f>
        <v>0</v>
      </c>
      <c r="Q984" s="212"/>
      <c r="R984" s="213">
        <f>SUM(R985:R1060)</f>
        <v>0.40775892000000002</v>
      </c>
      <c r="S984" s="212"/>
      <c r="T984" s="214">
        <f>SUM(T985:T1060)</f>
        <v>0.78375000000000006</v>
      </c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R984" s="215" t="s">
        <v>83</v>
      </c>
      <c r="AT984" s="216" t="s">
        <v>72</v>
      </c>
      <c r="AU984" s="216" t="s">
        <v>81</v>
      </c>
      <c r="AY984" s="215" t="s">
        <v>137</v>
      </c>
      <c r="BK984" s="217">
        <f>SUM(BK985:BK1060)</f>
        <v>0</v>
      </c>
    </row>
    <row r="985" s="2" customFormat="1" ht="21.75" customHeight="1">
      <c r="A985" s="40"/>
      <c r="B985" s="41"/>
      <c r="C985" s="220" t="s">
        <v>937</v>
      </c>
      <c r="D985" s="220" t="s">
        <v>140</v>
      </c>
      <c r="E985" s="221" t="s">
        <v>2219</v>
      </c>
      <c r="F985" s="222" t="s">
        <v>2220</v>
      </c>
      <c r="G985" s="223" t="s">
        <v>212</v>
      </c>
      <c r="H985" s="224">
        <v>21.350000000000001</v>
      </c>
      <c r="I985" s="225"/>
      <c r="J985" s="226">
        <f>ROUND(I985*H985,2)</f>
        <v>0</v>
      </c>
      <c r="K985" s="222" t="s">
        <v>144</v>
      </c>
      <c r="L985" s="46"/>
      <c r="M985" s="227" t="s">
        <v>19</v>
      </c>
      <c r="N985" s="228" t="s">
        <v>44</v>
      </c>
      <c r="O985" s="86"/>
      <c r="P985" s="229">
        <f>O985*H985</f>
        <v>0</v>
      </c>
      <c r="Q985" s="229">
        <v>0</v>
      </c>
      <c r="R985" s="229">
        <f>Q985*H985</f>
        <v>0</v>
      </c>
      <c r="S985" s="229">
        <v>0.025000000000000001</v>
      </c>
      <c r="T985" s="230">
        <f>S985*H985</f>
        <v>0.53375000000000006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31" t="s">
        <v>239</v>
      </c>
      <c r="AT985" s="231" t="s">
        <v>140</v>
      </c>
      <c r="AU985" s="231" t="s">
        <v>83</v>
      </c>
      <c r="AY985" s="19" t="s">
        <v>137</v>
      </c>
      <c r="BE985" s="232">
        <f>IF(N985="základní",J985,0)</f>
        <v>0</v>
      </c>
      <c r="BF985" s="232">
        <f>IF(N985="snížená",J985,0)</f>
        <v>0</v>
      </c>
      <c r="BG985" s="232">
        <f>IF(N985="zákl. přenesená",J985,0)</f>
        <v>0</v>
      </c>
      <c r="BH985" s="232">
        <f>IF(N985="sníž. přenesená",J985,0)</f>
        <v>0</v>
      </c>
      <c r="BI985" s="232">
        <f>IF(N985="nulová",J985,0)</f>
        <v>0</v>
      </c>
      <c r="BJ985" s="19" t="s">
        <v>81</v>
      </c>
      <c r="BK985" s="232">
        <f>ROUND(I985*H985,2)</f>
        <v>0</v>
      </c>
      <c r="BL985" s="19" t="s">
        <v>239</v>
      </c>
      <c r="BM985" s="231" t="s">
        <v>2221</v>
      </c>
    </row>
    <row r="986" s="13" customFormat="1">
      <c r="A986" s="13"/>
      <c r="B986" s="233"/>
      <c r="C986" s="234"/>
      <c r="D986" s="235" t="s">
        <v>147</v>
      </c>
      <c r="E986" s="236" t="s">
        <v>19</v>
      </c>
      <c r="F986" s="237" t="s">
        <v>2222</v>
      </c>
      <c r="G986" s="234"/>
      <c r="H986" s="236" t="s">
        <v>19</v>
      </c>
      <c r="I986" s="238"/>
      <c r="J986" s="234"/>
      <c r="K986" s="234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147</v>
      </c>
      <c r="AU986" s="243" t="s">
        <v>83</v>
      </c>
      <c r="AV986" s="13" t="s">
        <v>81</v>
      </c>
      <c r="AW986" s="13" t="s">
        <v>35</v>
      </c>
      <c r="AX986" s="13" t="s">
        <v>73</v>
      </c>
      <c r="AY986" s="243" t="s">
        <v>137</v>
      </c>
    </row>
    <row r="987" s="14" customFormat="1">
      <c r="A987" s="14"/>
      <c r="B987" s="244"/>
      <c r="C987" s="245"/>
      <c r="D987" s="235" t="s">
        <v>147</v>
      </c>
      <c r="E987" s="246" t="s">
        <v>19</v>
      </c>
      <c r="F987" s="247" t="s">
        <v>2223</v>
      </c>
      <c r="G987" s="245"/>
      <c r="H987" s="248">
        <v>12.15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147</v>
      </c>
      <c r="AU987" s="254" t="s">
        <v>83</v>
      </c>
      <c r="AV987" s="14" t="s">
        <v>83</v>
      </c>
      <c r="AW987" s="14" t="s">
        <v>35</v>
      </c>
      <c r="AX987" s="14" t="s">
        <v>73</v>
      </c>
      <c r="AY987" s="254" t="s">
        <v>137</v>
      </c>
    </row>
    <row r="988" s="13" customFormat="1">
      <c r="A988" s="13"/>
      <c r="B988" s="233"/>
      <c r="C988" s="234"/>
      <c r="D988" s="235" t="s">
        <v>147</v>
      </c>
      <c r="E988" s="236" t="s">
        <v>19</v>
      </c>
      <c r="F988" s="237" t="s">
        <v>2224</v>
      </c>
      <c r="G988" s="234"/>
      <c r="H988" s="236" t="s">
        <v>19</v>
      </c>
      <c r="I988" s="238"/>
      <c r="J988" s="234"/>
      <c r="K988" s="234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147</v>
      </c>
      <c r="AU988" s="243" t="s">
        <v>83</v>
      </c>
      <c r="AV988" s="13" t="s">
        <v>81</v>
      </c>
      <c r="AW988" s="13" t="s">
        <v>35</v>
      </c>
      <c r="AX988" s="13" t="s">
        <v>73</v>
      </c>
      <c r="AY988" s="243" t="s">
        <v>137</v>
      </c>
    </row>
    <row r="989" s="14" customFormat="1">
      <c r="A989" s="14"/>
      <c r="B989" s="244"/>
      <c r="C989" s="245"/>
      <c r="D989" s="235" t="s">
        <v>147</v>
      </c>
      <c r="E989" s="246" t="s">
        <v>19</v>
      </c>
      <c r="F989" s="247" t="s">
        <v>2225</v>
      </c>
      <c r="G989" s="245"/>
      <c r="H989" s="248">
        <v>9.1999999999999993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147</v>
      </c>
      <c r="AU989" s="254" t="s">
        <v>83</v>
      </c>
      <c r="AV989" s="14" t="s">
        <v>83</v>
      </c>
      <c r="AW989" s="14" t="s">
        <v>35</v>
      </c>
      <c r="AX989" s="14" t="s">
        <v>73</v>
      </c>
      <c r="AY989" s="254" t="s">
        <v>137</v>
      </c>
    </row>
    <row r="990" s="15" customFormat="1">
      <c r="A990" s="15"/>
      <c r="B990" s="265"/>
      <c r="C990" s="266"/>
      <c r="D990" s="235" t="s">
        <v>147</v>
      </c>
      <c r="E990" s="267" t="s">
        <v>19</v>
      </c>
      <c r="F990" s="268" t="s">
        <v>201</v>
      </c>
      <c r="G990" s="266"/>
      <c r="H990" s="269">
        <v>21.350000000000001</v>
      </c>
      <c r="I990" s="270"/>
      <c r="J990" s="266"/>
      <c r="K990" s="266"/>
      <c r="L990" s="271"/>
      <c r="M990" s="272"/>
      <c r="N990" s="273"/>
      <c r="O990" s="273"/>
      <c r="P990" s="273"/>
      <c r="Q990" s="273"/>
      <c r="R990" s="273"/>
      <c r="S990" s="273"/>
      <c r="T990" s="274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75" t="s">
        <v>147</v>
      </c>
      <c r="AU990" s="275" t="s">
        <v>83</v>
      </c>
      <c r="AV990" s="15" t="s">
        <v>145</v>
      </c>
      <c r="AW990" s="15" t="s">
        <v>35</v>
      </c>
      <c r="AX990" s="15" t="s">
        <v>81</v>
      </c>
      <c r="AY990" s="275" t="s">
        <v>137</v>
      </c>
    </row>
    <row r="991" s="2" customFormat="1" ht="33" customHeight="1">
      <c r="A991" s="40"/>
      <c r="B991" s="41"/>
      <c r="C991" s="220" t="s">
        <v>944</v>
      </c>
      <c r="D991" s="220" t="s">
        <v>140</v>
      </c>
      <c r="E991" s="221" t="s">
        <v>2226</v>
      </c>
      <c r="F991" s="222" t="s">
        <v>2227</v>
      </c>
      <c r="G991" s="223" t="s">
        <v>212</v>
      </c>
      <c r="H991" s="224">
        <v>10.140000000000001</v>
      </c>
      <c r="I991" s="225"/>
      <c r="J991" s="226">
        <f>ROUND(I991*H991,2)</f>
        <v>0</v>
      </c>
      <c r="K991" s="222" t="s">
        <v>144</v>
      </c>
      <c r="L991" s="46"/>
      <c r="M991" s="227" t="s">
        <v>19</v>
      </c>
      <c r="N991" s="228" t="s">
        <v>44</v>
      </c>
      <c r="O991" s="86"/>
      <c r="P991" s="229">
        <f>O991*H991</f>
        <v>0</v>
      </c>
      <c r="Q991" s="229">
        <v>0</v>
      </c>
      <c r="R991" s="229">
        <f>Q991*H991</f>
        <v>0</v>
      </c>
      <c r="S991" s="229">
        <v>0</v>
      </c>
      <c r="T991" s="230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31" t="s">
        <v>239</v>
      </c>
      <c r="AT991" s="231" t="s">
        <v>140</v>
      </c>
      <c r="AU991" s="231" t="s">
        <v>83</v>
      </c>
      <c r="AY991" s="19" t="s">
        <v>137</v>
      </c>
      <c r="BE991" s="232">
        <f>IF(N991="základní",J991,0)</f>
        <v>0</v>
      </c>
      <c r="BF991" s="232">
        <f>IF(N991="snížená",J991,0)</f>
        <v>0</v>
      </c>
      <c r="BG991" s="232">
        <f>IF(N991="zákl. přenesená",J991,0)</f>
        <v>0</v>
      </c>
      <c r="BH991" s="232">
        <f>IF(N991="sníž. přenesená",J991,0)</f>
        <v>0</v>
      </c>
      <c r="BI991" s="232">
        <f>IF(N991="nulová",J991,0)</f>
        <v>0</v>
      </c>
      <c r="BJ991" s="19" t="s">
        <v>81</v>
      </c>
      <c r="BK991" s="232">
        <f>ROUND(I991*H991,2)</f>
        <v>0</v>
      </c>
      <c r="BL991" s="19" t="s">
        <v>239</v>
      </c>
      <c r="BM991" s="231" t="s">
        <v>2228</v>
      </c>
    </row>
    <row r="992" s="13" customFormat="1">
      <c r="A992" s="13"/>
      <c r="B992" s="233"/>
      <c r="C992" s="234"/>
      <c r="D992" s="235" t="s">
        <v>147</v>
      </c>
      <c r="E992" s="236" t="s">
        <v>19</v>
      </c>
      <c r="F992" s="237" t="s">
        <v>2229</v>
      </c>
      <c r="G992" s="234"/>
      <c r="H992" s="236" t="s">
        <v>19</v>
      </c>
      <c r="I992" s="238"/>
      <c r="J992" s="234"/>
      <c r="K992" s="234"/>
      <c r="L992" s="239"/>
      <c r="M992" s="240"/>
      <c r="N992" s="241"/>
      <c r="O992" s="241"/>
      <c r="P992" s="241"/>
      <c r="Q992" s="241"/>
      <c r="R992" s="241"/>
      <c r="S992" s="241"/>
      <c r="T992" s="24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3" t="s">
        <v>147</v>
      </c>
      <c r="AU992" s="243" t="s">
        <v>83</v>
      </c>
      <c r="AV992" s="13" t="s">
        <v>81</v>
      </c>
      <c r="AW992" s="13" t="s">
        <v>35</v>
      </c>
      <c r="AX992" s="13" t="s">
        <v>73</v>
      </c>
      <c r="AY992" s="243" t="s">
        <v>137</v>
      </c>
    </row>
    <row r="993" s="14" customFormat="1">
      <c r="A993" s="14"/>
      <c r="B993" s="244"/>
      <c r="C993" s="245"/>
      <c r="D993" s="235" t="s">
        <v>147</v>
      </c>
      <c r="E993" s="246" t="s">
        <v>19</v>
      </c>
      <c r="F993" s="247" t="s">
        <v>2230</v>
      </c>
      <c r="G993" s="245"/>
      <c r="H993" s="248">
        <v>8.0999999999999996</v>
      </c>
      <c r="I993" s="249"/>
      <c r="J993" s="245"/>
      <c r="K993" s="245"/>
      <c r="L993" s="250"/>
      <c r="M993" s="251"/>
      <c r="N993" s="252"/>
      <c r="O993" s="252"/>
      <c r="P993" s="252"/>
      <c r="Q993" s="252"/>
      <c r="R993" s="252"/>
      <c r="S993" s="252"/>
      <c r="T993" s="253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4" t="s">
        <v>147</v>
      </c>
      <c r="AU993" s="254" t="s">
        <v>83</v>
      </c>
      <c r="AV993" s="14" t="s">
        <v>83</v>
      </c>
      <c r="AW993" s="14" t="s">
        <v>35</v>
      </c>
      <c r="AX993" s="14" t="s">
        <v>73</v>
      </c>
      <c r="AY993" s="254" t="s">
        <v>137</v>
      </c>
    </row>
    <row r="994" s="14" customFormat="1">
      <c r="A994" s="14"/>
      <c r="B994" s="244"/>
      <c r="C994" s="245"/>
      <c r="D994" s="235" t="s">
        <v>147</v>
      </c>
      <c r="E994" s="246" t="s">
        <v>19</v>
      </c>
      <c r="F994" s="247" t="s">
        <v>2231</v>
      </c>
      <c r="G994" s="245"/>
      <c r="H994" s="248">
        <v>2.04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4" t="s">
        <v>147</v>
      </c>
      <c r="AU994" s="254" t="s">
        <v>83</v>
      </c>
      <c r="AV994" s="14" t="s">
        <v>83</v>
      </c>
      <c r="AW994" s="14" t="s">
        <v>35</v>
      </c>
      <c r="AX994" s="14" t="s">
        <v>73</v>
      </c>
      <c r="AY994" s="254" t="s">
        <v>137</v>
      </c>
    </row>
    <row r="995" s="15" customFormat="1">
      <c r="A995" s="15"/>
      <c r="B995" s="265"/>
      <c r="C995" s="266"/>
      <c r="D995" s="235" t="s">
        <v>147</v>
      </c>
      <c r="E995" s="267" t="s">
        <v>19</v>
      </c>
      <c r="F995" s="268" t="s">
        <v>201</v>
      </c>
      <c r="G995" s="266"/>
      <c r="H995" s="269">
        <v>10.140000000000001</v>
      </c>
      <c r="I995" s="270"/>
      <c r="J995" s="266"/>
      <c r="K995" s="266"/>
      <c r="L995" s="271"/>
      <c r="M995" s="272"/>
      <c r="N995" s="273"/>
      <c r="O995" s="273"/>
      <c r="P995" s="273"/>
      <c r="Q995" s="273"/>
      <c r="R995" s="273"/>
      <c r="S995" s="273"/>
      <c r="T995" s="274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75" t="s">
        <v>147</v>
      </c>
      <c r="AU995" s="275" t="s">
        <v>83</v>
      </c>
      <c r="AV995" s="15" t="s">
        <v>145</v>
      </c>
      <c r="AW995" s="15" t="s">
        <v>35</v>
      </c>
      <c r="AX995" s="15" t="s">
        <v>81</v>
      </c>
      <c r="AY995" s="275" t="s">
        <v>137</v>
      </c>
    </row>
    <row r="996" s="2" customFormat="1" ht="16.5" customHeight="1">
      <c r="A996" s="40"/>
      <c r="B996" s="41"/>
      <c r="C996" s="255" t="s">
        <v>949</v>
      </c>
      <c r="D996" s="255" t="s">
        <v>157</v>
      </c>
      <c r="E996" s="256" t="s">
        <v>2232</v>
      </c>
      <c r="F996" s="257" t="s">
        <v>2233</v>
      </c>
      <c r="G996" s="258" t="s">
        <v>170</v>
      </c>
      <c r="H996" s="259">
        <v>0.079000000000000001</v>
      </c>
      <c r="I996" s="260"/>
      <c r="J996" s="261">
        <f>ROUND(I996*H996,2)</f>
        <v>0</v>
      </c>
      <c r="K996" s="257" t="s">
        <v>144</v>
      </c>
      <c r="L996" s="262"/>
      <c r="M996" s="263" t="s">
        <v>19</v>
      </c>
      <c r="N996" s="264" t="s">
        <v>44</v>
      </c>
      <c r="O996" s="86"/>
      <c r="P996" s="229">
        <f>O996*H996</f>
        <v>0</v>
      </c>
      <c r="Q996" s="229">
        <v>1</v>
      </c>
      <c r="R996" s="229">
        <f>Q996*H996</f>
        <v>0.079000000000000001</v>
      </c>
      <c r="S996" s="229">
        <v>0</v>
      </c>
      <c r="T996" s="230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31" t="s">
        <v>353</v>
      </c>
      <c r="AT996" s="231" t="s">
        <v>157</v>
      </c>
      <c r="AU996" s="231" t="s">
        <v>83</v>
      </c>
      <c r="AY996" s="19" t="s">
        <v>137</v>
      </c>
      <c r="BE996" s="232">
        <f>IF(N996="základní",J996,0)</f>
        <v>0</v>
      </c>
      <c r="BF996" s="232">
        <f>IF(N996="snížená",J996,0)</f>
        <v>0</v>
      </c>
      <c r="BG996" s="232">
        <f>IF(N996="zákl. přenesená",J996,0)</f>
        <v>0</v>
      </c>
      <c r="BH996" s="232">
        <f>IF(N996="sníž. přenesená",J996,0)</f>
        <v>0</v>
      </c>
      <c r="BI996" s="232">
        <f>IF(N996="nulová",J996,0)</f>
        <v>0</v>
      </c>
      <c r="BJ996" s="19" t="s">
        <v>81</v>
      </c>
      <c r="BK996" s="232">
        <f>ROUND(I996*H996,2)</f>
        <v>0</v>
      </c>
      <c r="BL996" s="19" t="s">
        <v>239</v>
      </c>
      <c r="BM996" s="231" t="s">
        <v>2234</v>
      </c>
    </row>
    <row r="997" s="13" customFormat="1">
      <c r="A997" s="13"/>
      <c r="B997" s="233"/>
      <c r="C997" s="234"/>
      <c r="D997" s="235" t="s">
        <v>147</v>
      </c>
      <c r="E997" s="236" t="s">
        <v>19</v>
      </c>
      <c r="F997" s="237" t="s">
        <v>2229</v>
      </c>
      <c r="G997" s="234"/>
      <c r="H997" s="236" t="s">
        <v>19</v>
      </c>
      <c r="I997" s="238"/>
      <c r="J997" s="234"/>
      <c r="K997" s="234"/>
      <c r="L997" s="239"/>
      <c r="M997" s="240"/>
      <c r="N997" s="241"/>
      <c r="O997" s="241"/>
      <c r="P997" s="241"/>
      <c r="Q997" s="241"/>
      <c r="R997" s="241"/>
      <c r="S997" s="241"/>
      <c r="T997" s="242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3" t="s">
        <v>147</v>
      </c>
      <c r="AU997" s="243" t="s">
        <v>83</v>
      </c>
      <c r="AV997" s="13" t="s">
        <v>81</v>
      </c>
      <c r="AW997" s="13" t="s">
        <v>35</v>
      </c>
      <c r="AX997" s="13" t="s">
        <v>73</v>
      </c>
      <c r="AY997" s="243" t="s">
        <v>137</v>
      </c>
    </row>
    <row r="998" s="14" customFormat="1">
      <c r="A998" s="14"/>
      <c r="B998" s="244"/>
      <c r="C998" s="245"/>
      <c r="D998" s="235" t="s">
        <v>147</v>
      </c>
      <c r="E998" s="246" t="s">
        <v>19</v>
      </c>
      <c r="F998" s="247" t="s">
        <v>2235</v>
      </c>
      <c r="G998" s="245"/>
      <c r="H998" s="248">
        <v>0.065000000000000002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4" t="s">
        <v>147</v>
      </c>
      <c r="AU998" s="254" t="s">
        <v>83</v>
      </c>
      <c r="AV998" s="14" t="s">
        <v>83</v>
      </c>
      <c r="AW998" s="14" t="s">
        <v>35</v>
      </c>
      <c r="AX998" s="14" t="s">
        <v>73</v>
      </c>
      <c r="AY998" s="254" t="s">
        <v>137</v>
      </c>
    </row>
    <row r="999" s="14" customFormat="1">
      <c r="A999" s="14"/>
      <c r="B999" s="244"/>
      <c r="C999" s="245"/>
      <c r="D999" s="235" t="s">
        <v>147</v>
      </c>
      <c r="E999" s="246" t="s">
        <v>19</v>
      </c>
      <c r="F999" s="247" t="s">
        <v>2236</v>
      </c>
      <c r="G999" s="245"/>
      <c r="H999" s="248">
        <v>0.010999999999999999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147</v>
      </c>
      <c r="AU999" s="254" t="s">
        <v>83</v>
      </c>
      <c r="AV999" s="14" t="s">
        <v>83</v>
      </c>
      <c r="AW999" s="14" t="s">
        <v>35</v>
      </c>
      <c r="AX999" s="14" t="s">
        <v>73</v>
      </c>
      <c r="AY999" s="254" t="s">
        <v>137</v>
      </c>
    </row>
    <row r="1000" s="14" customFormat="1">
      <c r="A1000" s="14"/>
      <c r="B1000" s="244"/>
      <c r="C1000" s="245"/>
      <c r="D1000" s="235" t="s">
        <v>147</v>
      </c>
      <c r="E1000" s="246" t="s">
        <v>19</v>
      </c>
      <c r="F1000" s="247" t="s">
        <v>2237</v>
      </c>
      <c r="G1000" s="245"/>
      <c r="H1000" s="248">
        <v>0.0030000000000000001</v>
      </c>
      <c r="I1000" s="249"/>
      <c r="J1000" s="245"/>
      <c r="K1000" s="245"/>
      <c r="L1000" s="250"/>
      <c r="M1000" s="251"/>
      <c r="N1000" s="252"/>
      <c r="O1000" s="252"/>
      <c r="P1000" s="252"/>
      <c r="Q1000" s="252"/>
      <c r="R1000" s="252"/>
      <c r="S1000" s="252"/>
      <c r="T1000" s="253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4" t="s">
        <v>147</v>
      </c>
      <c r="AU1000" s="254" t="s">
        <v>83</v>
      </c>
      <c r="AV1000" s="14" t="s">
        <v>83</v>
      </c>
      <c r="AW1000" s="14" t="s">
        <v>35</v>
      </c>
      <c r="AX1000" s="14" t="s">
        <v>73</v>
      </c>
      <c r="AY1000" s="254" t="s">
        <v>137</v>
      </c>
    </row>
    <row r="1001" s="15" customFormat="1">
      <c r="A1001" s="15"/>
      <c r="B1001" s="265"/>
      <c r="C1001" s="266"/>
      <c r="D1001" s="235" t="s">
        <v>147</v>
      </c>
      <c r="E1001" s="267" t="s">
        <v>19</v>
      </c>
      <c r="F1001" s="268" t="s">
        <v>201</v>
      </c>
      <c r="G1001" s="266"/>
      <c r="H1001" s="269">
        <v>0.079000000000000001</v>
      </c>
      <c r="I1001" s="270"/>
      <c r="J1001" s="266"/>
      <c r="K1001" s="266"/>
      <c r="L1001" s="271"/>
      <c r="M1001" s="272"/>
      <c r="N1001" s="273"/>
      <c r="O1001" s="273"/>
      <c r="P1001" s="273"/>
      <c r="Q1001" s="273"/>
      <c r="R1001" s="273"/>
      <c r="S1001" s="273"/>
      <c r="T1001" s="274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75" t="s">
        <v>147</v>
      </c>
      <c r="AU1001" s="275" t="s">
        <v>83</v>
      </c>
      <c r="AV1001" s="15" t="s">
        <v>145</v>
      </c>
      <c r="AW1001" s="15" t="s">
        <v>35</v>
      </c>
      <c r="AX1001" s="15" t="s">
        <v>81</v>
      </c>
      <c r="AY1001" s="275" t="s">
        <v>137</v>
      </c>
    </row>
    <row r="1002" s="2" customFormat="1" ht="21.75" customHeight="1">
      <c r="A1002" s="40"/>
      <c r="B1002" s="41"/>
      <c r="C1002" s="220" t="s">
        <v>954</v>
      </c>
      <c r="D1002" s="220" t="s">
        <v>140</v>
      </c>
      <c r="E1002" s="221" t="s">
        <v>1467</v>
      </c>
      <c r="F1002" s="222" t="s">
        <v>1468</v>
      </c>
      <c r="G1002" s="223" t="s">
        <v>1457</v>
      </c>
      <c r="H1002" s="224">
        <v>295.98200000000003</v>
      </c>
      <c r="I1002" s="225"/>
      <c r="J1002" s="226">
        <f>ROUND(I1002*H1002,2)</f>
        <v>0</v>
      </c>
      <c r="K1002" s="222" t="s">
        <v>144</v>
      </c>
      <c r="L1002" s="46"/>
      <c r="M1002" s="227" t="s">
        <v>19</v>
      </c>
      <c r="N1002" s="228" t="s">
        <v>44</v>
      </c>
      <c r="O1002" s="86"/>
      <c r="P1002" s="229">
        <f>O1002*H1002</f>
        <v>0</v>
      </c>
      <c r="Q1002" s="229">
        <v>6.0000000000000002E-05</v>
      </c>
      <c r="R1002" s="229">
        <f>Q1002*H1002</f>
        <v>0.017758920000000001</v>
      </c>
      <c r="S1002" s="229">
        <v>0</v>
      </c>
      <c r="T1002" s="230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31" t="s">
        <v>239</v>
      </c>
      <c r="AT1002" s="231" t="s">
        <v>140</v>
      </c>
      <c r="AU1002" s="231" t="s">
        <v>83</v>
      </c>
      <c r="AY1002" s="19" t="s">
        <v>137</v>
      </c>
      <c r="BE1002" s="232">
        <f>IF(N1002="základní",J1002,0)</f>
        <v>0</v>
      </c>
      <c r="BF1002" s="232">
        <f>IF(N1002="snížená",J1002,0)</f>
        <v>0</v>
      </c>
      <c r="BG1002" s="232">
        <f>IF(N1002="zákl. přenesená",J1002,0)</f>
        <v>0</v>
      </c>
      <c r="BH1002" s="232">
        <f>IF(N1002="sníž. přenesená",J1002,0)</f>
        <v>0</v>
      </c>
      <c r="BI1002" s="232">
        <f>IF(N1002="nulová",J1002,0)</f>
        <v>0</v>
      </c>
      <c r="BJ1002" s="19" t="s">
        <v>81</v>
      </c>
      <c r="BK1002" s="232">
        <f>ROUND(I1002*H1002,2)</f>
        <v>0</v>
      </c>
      <c r="BL1002" s="19" t="s">
        <v>239</v>
      </c>
      <c r="BM1002" s="231" t="s">
        <v>2238</v>
      </c>
    </row>
    <row r="1003" s="13" customFormat="1">
      <c r="A1003" s="13"/>
      <c r="B1003" s="233"/>
      <c r="C1003" s="234"/>
      <c r="D1003" s="235" t="s">
        <v>147</v>
      </c>
      <c r="E1003" s="236" t="s">
        <v>19</v>
      </c>
      <c r="F1003" s="237" t="s">
        <v>2239</v>
      </c>
      <c r="G1003" s="234"/>
      <c r="H1003" s="236" t="s">
        <v>19</v>
      </c>
      <c r="I1003" s="238"/>
      <c r="J1003" s="234"/>
      <c r="K1003" s="234"/>
      <c r="L1003" s="239"/>
      <c r="M1003" s="240"/>
      <c r="N1003" s="241"/>
      <c r="O1003" s="241"/>
      <c r="P1003" s="241"/>
      <c r="Q1003" s="241"/>
      <c r="R1003" s="241"/>
      <c r="S1003" s="241"/>
      <c r="T1003" s="24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3" t="s">
        <v>147</v>
      </c>
      <c r="AU1003" s="243" t="s">
        <v>83</v>
      </c>
      <c r="AV1003" s="13" t="s">
        <v>81</v>
      </c>
      <c r="AW1003" s="13" t="s">
        <v>35</v>
      </c>
      <c r="AX1003" s="13" t="s">
        <v>73</v>
      </c>
      <c r="AY1003" s="243" t="s">
        <v>137</v>
      </c>
    </row>
    <row r="1004" s="13" customFormat="1">
      <c r="A1004" s="13"/>
      <c r="B1004" s="233"/>
      <c r="C1004" s="234"/>
      <c r="D1004" s="235" t="s">
        <v>147</v>
      </c>
      <c r="E1004" s="236" t="s">
        <v>19</v>
      </c>
      <c r="F1004" s="237" t="s">
        <v>2240</v>
      </c>
      <c r="G1004" s="234"/>
      <c r="H1004" s="236" t="s">
        <v>19</v>
      </c>
      <c r="I1004" s="238"/>
      <c r="J1004" s="234"/>
      <c r="K1004" s="234"/>
      <c r="L1004" s="239"/>
      <c r="M1004" s="240"/>
      <c r="N1004" s="241"/>
      <c r="O1004" s="241"/>
      <c r="P1004" s="241"/>
      <c r="Q1004" s="241"/>
      <c r="R1004" s="241"/>
      <c r="S1004" s="241"/>
      <c r="T1004" s="24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3" t="s">
        <v>147</v>
      </c>
      <c r="AU1004" s="243" t="s">
        <v>83</v>
      </c>
      <c r="AV1004" s="13" t="s">
        <v>81</v>
      </c>
      <c r="AW1004" s="13" t="s">
        <v>35</v>
      </c>
      <c r="AX1004" s="13" t="s">
        <v>73</v>
      </c>
      <c r="AY1004" s="243" t="s">
        <v>137</v>
      </c>
    </row>
    <row r="1005" s="14" customFormat="1">
      <c r="A1005" s="14"/>
      <c r="B1005" s="244"/>
      <c r="C1005" s="245"/>
      <c r="D1005" s="235" t="s">
        <v>147</v>
      </c>
      <c r="E1005" s="246" t="s">
        <v>19</v>
      </c>
      <c r="F1005" s="247" t="s">
        <v>2241</v>
      </c>
      <c r="G1005" s="245"/>
      <c r="H1005" s="248">
        <v>175.40000000000001</v>
      </c>
      <c r="I1005" s="249"/>
      <c r="J1005" s="245"/>
      <c r="K1005" s="245"/>
      <c r="L1005" s="250"/>
      <c r="M1005" s="251"/>
      <c r="N1005" s="252"/>
      <c r="O1005" s="252"/>
      <c r="P1005" s="252"/>
      <c r="Q1005" s="252"/>
      <c r="R1005" s="252"/>
      <c r="S1005" s="252"/>
      <c r="T1005" s="25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4" t="s">
        <v>147</v>
      </c>
      <c r="AU1005" s="254" t="s">
        <v>83</v>
      </c>
      <c r="AV1005" s="14" t="s">
        <v>83</v>
      </c>
      <c r="AW1005" s="14" t="s">
        <v>35</v>
      </c>
      <c r="AX1005" s="14" t="s">
        <v>73</v>
      </c>
      <c r="AY1005" s="254" t="s">
        <v>137</v>
      </c>
    </row>
    <row r="1006" s="13" customFormat="1">
      <c r="A1006" s="13"/>
      <c r="B1006" s="233"/>
      <c r="C1006" s="234"/>
      <c r="D1006" s="235" t="s">
        <v>147</v>
      </c>
      <c r="E1006" s="236" t="s">
        <v>19</v>
      </c>
      <c r="F1006" s="237" t="s">
        <v>2242</v>
      </c>
      <c r="G1006" s="234"/>
      <c r="H1006" s="236" t="s">
        <v>19</v>
      </c>
      <c r="I1006" s="238"/>
      <c r="J1006" s="234"/>
      <c r="K1006" s="234"/>
      <c r="L1006" s="239"/>
      <c r="M1006" s="240"/>
      <c r="N1006" s="241"/>
      <c r="O1006" s="241"/>
      <c r="P1006" s="241"/>
      <c r="Q1006" s="241"/>
      <c r="R1006" s="241"/>
      <c r="S1006" s="241"/>
      <c r="T1006" s="24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3" t="s">
        <v>147</v>
      </c>
      <c r="AU1006" s="243" t="s">
        <v>83</v>
      </c>
      <c r="AV1006" s="13" t="s">
        <v>81</v>
      </c>
      <c r="AW1006" s="13" t="s">
        <v>35</v>
      </c>
      <c r="AX1006" s="13" t="s">
        <v>73</v>
      </c>
      <c r="AY1006" s="243" t="s">
        <v>137</v>
      </c>
    </row>
    <row r="1007" s="14" customFormat="1">
      <c r="A1007" s="14"/>
      <c r="B1007" s="244"/>
      <c r="C1007" s="245"/>
      <c r="D1007" s="235" t="s">
        <v>147</v>
      </c>
      <c r="E1007" s="246" t="s">
        <v>19</v>
      </c>
      <c r="F1007" s="247" t="s">
        <v>2243</v>
      </c>
      <c r="G1007" s="245"/>
      <c r="H1007" s="248">
        <v>1.887</v>
      </c>
      <c r="I1007" s="249"/>
      <c r="J1007" s="245"/>
      <c r="K1007" s="245"/>
      <c r="L1007" s="250"/>
      <c r="M1007" s="251"/>
      <c r="N1007" s="252"/>
      <c r="O1007" s="252"/>
      <c r="P1007" s="252"/>
      <c r="Q1007" s="252"/>
      <c r="R1007" s="252"/>
      <c r="S1007" s="252"/>
      <c r="T1007" s="25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4" t="s">
        <v>147</v>
      </c>
      <c r="AU1007" s="254" t="s">
        <v>83</v>
      </c>
      <c r="AV1007" s="14" t="s">
        <v>83</v>
      </c>
      <c r="AW1007" s="14" t="s">
        <v>35</v>
      </c>
      <c r="AX1007" s="14" t="s">
        <v>73</v>
      </c>
      <c r="AY1007" s="254" t="s">
        <v>137</v>
      </c>
    </row>
    <row r="1008" s="13" customFormat="1">
      <c r="A1008" s="13"/>
      <c r="B1008" s="233"/>
      <c r="C1008" s="234"/>
      <c r="D1008" s="235" t="s">
        <v>147</v>
      </c>
      <c r="E1008" s="236" t="s">
        <v>19</v>
      </c>
      <c r="F1008" s="237" t="s">
        <v>2244</v>
      </c>
      <c r="G1008" s="234"/>
      <c r="H1008" s="236" t="s">
        <v>19</v>
      </c>
      <c r="I1008" s="238"/>
      <c r="J1008" s="234"/>
      <c r="K1008" s="234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147</v>
      </c>
      <c r="AU1008" s="243" t="s">
        <v>83</v>
      </c>
      <c r="AV1008" s="13" t="s">
        <v>81</v>
      </c>
      <c r="AW1008" s="13" t="s">
        <v>35</v>
      </c>
      <c r="AX1008" s="13" t="s">
        <v>73</v>
      </c>
      <c r="AY1008" s="243" t="s">
        <v>137</v>
      </c>
    </row>
    <row r="1009" s="14" customFormat="1">
      <c r="A1009" s="14"/>
      <c r="B1009" s="244"/>
      <c r="C1009" s="245"/>
      <c r="D1009" s="235" t="s">
        <v>147</v>
      </c>
      <c r="E1009" s="246" t="s">
        <v>19</v>
      </c>
      <c r="F1009" s="247" t="s">
        <v>2245</v>
      </c>
      <c r="G1009" s="245"/>
      <c r="H1009" s="248">
        <v>77.700000000000003</v>
      </c>
      <c r="I1009" s="249"/>
      <c r="J1009" s="245"/>
      <c r="K1009" s="245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4" t="s">
        <v>147</v>
      </c>
      <c r="AU1009" s="254" t="s">
        <v>83</v>
      </c>
      <c r="AV1009" s="14" t="s">
        <v>83</v>
      </c>
      <c r="AW1009" s="14" t="s">
        <v>35</v>
      </c>
      <c r="AX1009" s="14" t="s">
        <v>73</v>
      </c>
      <c r="AY1009" s="254" t="s">
        <v>137</v>
      </c>
    </row>
    <row r="1010" s="13" customFormat="1">
      <c r="A1010" s="13"/>
      <c r="B1010" s="233"/>
      <c r="C1010" s="234"/>
      <c r="D1010" s="235" t="s">
        <v>147</v>
      </c>
      <c r="E1010" s="236" t="s">
        <v>19</v>
      </c>
      <c r="F1010" s="237" t="s">
        <v>2246</v>
      </c>
      <c r="G1010" s="234"/>
      <c r="H1010" s="236" t="s">
        <v>19</v>
      </c>
      <c r="I1010" s="238"/>
      <c r="J1010" s="234"/>
      <c r="K1010" s="234"/>
      <c r="L1010" s="239"/>
      <c r="M1010" s="240"/>
      <c r="N1010" s="241"/>
      <c r="O1010" s="241"/>
      <c r="P1010" s="241"/>
      <c r="Q1010" s="241"/>
      <c r="R1010" s="241"/>
      <c r="S1010" s="241"/>
      <c r="T1010" s="24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3" t="s">
        <v>147</v>
      </c>
      <c r="AU1010" s="243" t="s">
        <v>83</v>
      </c>
      <c r="AV1010" s="13" t="s">
        <v>81</v>
      </c>
      <c r="AW1010" s="13" t="s">
        <v>35</v>
      </c>
      <c r="AX1010" s="13" t="s">
        <v>73</v>
      </c>
      <c r="AY1010" s="243" t="s">
        <v>137</v>
      </c>
    </row>
    <row r="1011" s="14" customFormat="1">
      <c r="A1011" s="14"/>
      <c r="B1011" s="244"/>
      <c r="C1011" s="245"/>
      <c r="D1011" s="235" t="s">
        <v>147</v>
      </c>
      <c r="E1011" s="246" t="s">
        <v>19</v>
      </c>
      <c r="F1011" s="247" t="s">
        <v>2247</v>
      </c>
      <c r="G1011" s="245"/>
      <c r="H1011" s="248">
        <v>4.4400000000000004</v>
      </c>
      <c r="I1011" s="249"/>
      <c r="J1011" s="245"/>
      <c r="K1011" s="245"/>
      <c r="L1011" s="250"/>
      <c r="M1011" s="251"/>
      <c r="N1011" s="252"/>
      <c r="O1011" s="252"/>
      <c r="P1011" s="252"/>
      <c r="Q1011" s="252"/>
      <c r="R1011" s="252"/>
      <c r="S1011" s="252"/>
      <c r="T1011" s="25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4" t="s">
        <v>147</v>
      </c>
      <c r="AU1011" s="254" t="s">
        <v>83</v>
      </c>
      <c r="AV1011" s="14" t="s">
        <v>83</v>
      </c>
      <c r="AW1011" s="14" t="s">
        <v>35</v>
      </c>
      <c r="AX1011" s="14" t="s">
        <v>73</v>
      </c>
      <c r="AY1011" s="254" t="s">
        <v>137</v>
      </c>
    </row>
    <row r="1012" s="13" customFormat="1">
      <c r="A1012" s="13"/>
      <c r="B1012" s="233"/>
      <c r="C1012" s="234"/>
      <c r="D1012" s="235" t="s">
        <v>147</v>
      </c>
      <c r="E1012" s="236" t="s">
        <v>19</v>
      </c>
      <c r="F1012" s="237" t="s">
        <v>2248</v>
      </c>
      <c r="G1012" s="234"/>
      <c r="H1012" s="236" t="s">
        <v>19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147</v>
      </c>
      <c r="AU1012" s="243" t="s">
        <v>83</v>
      </c>
      <c r="AV1012" s="13" t="s">
        <v>81</v>
      </c>
      <c r="AW1012" s="13" t="s">
        <v>35</v>
      </c>
      <c r="AX1012" s="13" t="s">
        <v>73</v>
      </c>
      <c r="AY1012" s="243" t="s">
        <v>137</v>
      </c>
    </row>
    <row r="1013" s="14" customFormat="1">
      <c r="A1013" s="14"/>
      <c r="B1013" s="244"/>
      <c r="C1013" s="245"/>
      <c r="D1013" s="235" t="s">
        <v>147</v>
      </c>
      <c r="E1013" s="246" t="s">
        <v>19</v>
      </c>
      <c r="F1013" s="247" t="s">
        <v>2249</v>
      </c>
      <c r="G1013" s="245"/>
      <c r="H1013" s="248">
        <v>2.109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4" t="s">
        <v>147</v>
      </c>
      <c r="AU1013" s="254" t="s">
        <v>83</v>
      </c>
      <c r="AV1013" s="14" t="s">
        <v>83</v>
      </c>
      <c r="AW1013" s="14" t="s">
        <v>35</v>
      </c>
      <c r="AX1013" s="14" t="s">
        <v>73</v>
      </c>
      <c r="AY1013" s="254" t="s">
        <v>137</v>
      </c>
    </row>
    <row r="1014" s="14" customFormat="1">
      <c r="A1014" s="14"/>
      <c r="B1014" s="244"/>
      <c r="C1014" s="245"/>
      <c r="D1014" s="235" t="s">
        <v>147</v>
      </c>
      <c r="E1014" s="246" t="s">
        <v>19</v>
      </c>
      <c r="F1014" s="247" t="s">
        <v>2250</v>
      </c>
      <c r="G1014" s="245"/>
      <c r="H1014" s="248">
        <v>3.54</v>
      </c>
      <c r="I1014" s="249"/>
      <c r="J1014" s="245"/>
      <c r="K1014" s="245"/>
      <c r="L1014" s="250"/>
      <c r="M1014" s="251"/>
      <c r="N1014" s="252"/>
      <c r="O1014" s="252"/>
      <c r="P1014" s="252"/>
      <c r="Q1014" s="252"/>
      <c r="R1014" s="252"/>
      <c r="S1014" s="252"/>
      <c r="T1014" s="253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4" t="s">
        <v>147</v>
      </c>
      <c r="AU1014" s="254" t="s">
        <v>83</v>
      </c>
      <c r="AV1014" s="14" t="s">
        <v>83</v>
      </c>
      <c r="AW1014" s="14" t="s">
        <v>35</v>
      </c>
      <c r="AX1014" s="14" t="s">
        <v>73</v>
      </c>
      <c r="AY1014" s="254" t="s">
        <v>137</v>
      </c>
    </row>
    <row r="1015" s="13" customFormat="1">
      <c r="A1015" s="13"/>
      <c r="B1015" s="233"/>
      <c r="C1015" s="234"/>
      <c r="D1015" s="235" t="s">
        <v>147</v>
      </c>
      <c r="E1015" s="236" t="s">
        <v>19</v>
      </c>
      <c r="F1015" s="237" t="s">
        <v>2251</v>
      </c>
      <c r="G1015" s="234"/>
      <c r="H1015" s="236" t="s">
        <v>19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147</v>
      </c>
      <c r="AU1015" s="243" t="s">
        <v>83</v>
      </c>
      <c r="AV1015" s="13" t="s">
        <v>81</v>
      </c>
      <c r="AW1015" s="13" t="s">
        <v>35</v>
      </c>
      <c r="AX1015" s="13" t="s">
        <v>73</v>
      </c>
      <c r="AY1015" s="243" t="s">
        <v>137</v>
      </c>
    </row>
    <row r="1016" s="14" customFormat="1">
      <c r="A1016" s="14"/>
      <c r="B1016" s="244"/>
      <c r="C1016" s="245"/>
      <c r="D1016" s="235" t="s">
        <v>147</v>
      </c>
      <c r="E1016" s="246" t="s">
        <v>19</v>
      </c>
      <c r="F1016" s="247" t="s">
        <v>2252</v>
      </c>
      <c r="G1016" s="245"/>
      <c r="H1016" s="248">
        <v>30.905999999999999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4" t="s">
        <v>147</v>
      </c>
      <c r="AU1016" s="254" t="s">
        <v>83</v>
      </c>
      <c r="AV1016" s="14" t="s">
        <v>83</v>
      </c>
      <c r="AW1016" s="14" t="s">
        <v>35</v>
      </c>
      <c r="AX1016" s="14" t="s">
        <v>73</v>
      </c>
      <c r="AY1016" s="254" t="s">
        <v>137</v>
      </c>
    </row>
    <row r="1017" s="15" customFormat="1">
      <c r="A1017" s="15"/>
      <c r="B1017" s="265"/>
      <c r="C1017" s="266"/>
      <c r="D1017" s="235" t="s">
        <v>147</v>
      </c>
      <c r="E1017" s="267" t="s">
        <v>19</v>
      </c>
      <c r="F1017" s="268" t="s">
        <v>201</v>
      </c>
      <c r="G1017" s="266"/>
      <c r="H1017" s="269">
        <v>295.98200000000003</v>
      </c>
      <c r="I1017" s="270"/>
      <c r="J1017" s="266"/>
      <c r="K1017" s="266"/>
      <c r="L1017" s="271"/>
      <c r="M1017" s="272"/>
      <c r="N1017" s="273"/>
      <c r="O1017" s="273"/>
      <c r="P1017" s="273"/>
      <c r="Q1017" s="273"/>
      <c r="R1017" s="273"/>
      <c r="S1017" s="273"/>
      <c r="T1017" s="274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75" t="s">
        <v>147</v>
      </c>
      <c r="AU1017" s="275" t="s">
        <v>83</v>
      </c>
      <c r="AV1017" s="15" t="s">
        <v>145</v>
      </c>
      <c r="AW1017" s="15" t="s">
        <v>35</v>
      </c>
      <c r="AX1017" s="15" t="s">
        <v>81</v>
      </c>
      <c r="AY1017" s="275" t="s">
        <v>137</v>
      </c>
    </row>
    <row r="1018" s="2" customFormat="1" ht="16.5" customHeight="1">
      <c r="A1018" s="40"/>
      <c r="B1018" s="41"/>
      <c r="C1018" s="255" t="s">
        <v>960</v>
      </c>
      <c r="D1018" s="255" t="s">
        <v>157</v>
      </c>
      <c r="E1018" s="256" t="s">
        <v>176</v>
      </c>
      <c r="F1018" s="257" t="s">
        <v>177</v>
      </c>
      <c r="G1018" s="258" t="s">
        <v>170</v>
      </c>
      <c r="H1018" s="259">
        <v>0.089999999999999997</v>
      </c>
      <c r="I1018" s="260"/>
      <c r="J1018" s="261">
        <f>ROUND(I1018*H1018,2)</f>
        <v>0</v>
      </c>
      <c r="K1018" s="257" t="s">
        <v>144</v>
      </c>
      <c r="L1018" s="262"/>
      <c r="M1018" s="263" t="s">
        <v>19</v>
      </c>
      <c r="N1018" s="264" t="s">
        <v>44</v>
      </c>
      <c r="O1018" s="86"/>
      <c r="P1018" s="229">
        <f>O1018*H1018</f>
        <v>0</v>
      </c>
      <c r="Q1018" s="229">
        <v>1</v>
      </c>
      <c r="R1018" s="229">
        <f>Q1018*H1018</f>
        <v>0.089999999999999997</v>
      </c>
      <c r="S1018" s="229">
        <v>0</v>
      </c>
      <c r="T1018" s="230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31" t="s">
        <v>353</v>
      </c>
      <c r="AT1018" s="231" t="s">
        <v>157</v>
      </c>
      <c r="AU1018" s="231" t="s">
        <v>83</v>
      </c>
      <c r="AY1018" s="19" t="s">
        <v>137</v>
      </c>
      <c r="BE1018" s="232">
        <f>IF(N1018="základní",J1018,0)</f>
        <v>0</v>
      </c>
      <c r="BF1018" s="232">
        <f>IF(N1018="snížená",J1018,0)</f>
        <v>0</v>
      </c>
      <c r="BG1018" s="232">
        <f>IF(N1018="zákl. přenesená",J1018,0)</f>
        <v>0</v>
      </c>
      <c r="BH1018" s="232">
        <f>IF(N1018="sníž. přenesená",J1018,0)</f>
        <v>0</v>
      </c>
      <c r="BI1018" s="232">
        <f>IF(N1018="nulová",J1018,0)</f>
        <v>0</v>
      </c>
      <c r="BJ1018" s="19" t="s">
        <v>81</v>
      </c>
      <c r="BK1018" s="232">
        <f>ROUND(I1018*H1018,2)</f>
        <v>0</v>
      </c>
      <c r="BL1018" s="19" t="s">
        <v>239</v>
      </c>
      <c r="BM1018" s="231" t="s">
        <v>2253</v>
      </c>
    </row>
    <row r="1019" s="13" customFormat="1">
      <c r="A1019" s="13"/>
      <c r="B1019" s="233"/>
      <c r="C1019" s="234"/>
      <c r="D1019" s="235" t="s">
        <v>147</v>
      </c>
      <c r="E1019" s="236" t="s">
        <v>19</v>
      </c>
      <c r="F1019" s="237" t="s">
        <v>2239</v>
      </c>
      <c r="G1019" s="234"/>
      <c r="H1019" s="236" t="s">
        <v>19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147</v>
      </c>
      <c r="AU1019" s="243" t="s">
        <v>83</v>
      </c>
      <c r="AV1019" s="13" t="s">
        <v>81</v>
      </c>
      <c r="AW1019" s="13" t="s">
        <v>35</v>
      </c>
      <c r="AX1019" s="13" t="s">
        <v>73</v>
      </c>
      <c r="AY1019" s="243" t="s">
        <v>137</v>
      </c>
    </row>
    <row r="1020" s="13" customFormat="1">
      <c r="A1020" s="13"/>
      <c r="B1020" s="233"/>
      <c r="C1020" s="234"/>
      <c r="D1020" s="235" t="s">
        <v>147</v>
      </c>
      <c r="E1020" s="236" t="s">
        <v>19</v>
      </c>
      <c r="F1020" s="237" t="s">
        <v>2242</v>
      </c>
      <c r="G1020" s="234"/>
      <c r="H1020" s="236" t="s">
        <v>19</v>
      </c>
      <c r="I1020" s="238"/>
      <c r="J1020" s="234"/>
      <c r="K1020" s="234"/>
      <c r="L1020" s="239"/>
      <c r="M1020" s="240"/>
      <c r="N1020" s="241"/>
      <c r="O1020" s="241"/>
      <c r="P1020" s="241"/>
      <c r="Q1020" s="241"/>
      <c r="R1020" s="241"/>
      <c r="S1020" s="241"/>
      <c r="T1020" s="242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3" t="s">
        <v>147</v>
      </c>
      <c r="AU1020" s="243" t="s">
        <v>83</v>
      </c>
      <c r="AV1020" s="13" t="s">
        <v>81</v>
      </c>
      <c r="AW1020" s="13" t="s">
        <v>35</v>
      </c>
      <c r="AX1020" s="13" t="s">
        <v>73</v>
      </c>
      <c r="AY1020" s="243" t="s">
        <v>137</v>
      </c>
    </row>
    <row r="1021" s="14" customFormat="1">
      <c r="A1021" s="14"/>
      <c r="B1021" s="244"/>
      <c r="C1021" s="245"/>
      <c r="D1021" s="235" t="s">
        <v>147</v>
      </c>
      <c r="E1021" s="246" t="s">
        <v>19</v>
      </c>
      <c r="F1021" s="247" t="s">
        <v>2254</v>
      </c>
      <c r="G1021" s="245"/>
      <c r="H1021" s="248">
        <v>0.002</v>
      </c>
      <c r="I1021" s="249"/>
      <c r="J1021" s="245"/>
      <c r="K1021" s="245"/>
      <c r="L1021" s="250"/>
      <c r="M1021" s="251"/>
      <c r="N1021" s="252"/>
      <c r="O1021" s="252"/>
      <c r="P1021" s="252"/>
      <c r="Q1021" s="252"/>
      <c r="R1021" s="252"/>
      <c r="S1021" s="252"/>
      <c r="T1021" s="25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4" t="s">
        <v>147</v>
      </c>
      <c r="AU1021" s="254" t="s">
        <v>83</v>
      </c>
      <c r="AV1021" s="14" t="s">
        <v>83</v>
      </c>
      <c r="AW1021" s="14" t="s">
        <v>35</v>
      </c>
      <c r="AX1021" s="14" t="s">
        <v>73</v>
      </c>
      <c r="AY1021" s="254" t="s">
        <v>137</v>
      </c>
    </row>
    <row r="1022" s="13" customFormat="1">
      <c r="A1022" s="13"/>
      <c r="B1022" s="233"/>
      <c r="C1022" s="234"/>
      <c r="D1022" s="235" t="s">
        <v>147</v>
      </c>
      <c r="E1022" s="236" t="s">
        <v>19</v>
      </c>
      <c r="F1022" s="237" t="s">
        <v>2244</v>
      </c>
      <c r="G1022" s="234"/>
      <c r="H1022" s="236" t="s">
        <v>19</v>
      </c>
      <c r="I1022" s="238"/>
      <c r="J1022" s="234"/>
      <c r="K1022" s="234"/>
      <c r="L1022" s="239"/>
      <c r="M1022" s="240"/>
      <c r="N1022" s="241"/>
      <c r="O1022" s="241"/>
      <c r="P1022" s="241"/>
      <c r="Q1022" s="241"/>
      <c r="R1022" s="241"/>
      <c r="S1022" s="241"/>
      <c r="T1022" s="24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3" t="s">
        <v>147</v>
      </c>
      <c r="AU1022" s="243" t="s">
        <v>83</v>
      </c>
      <c r="AV1022" s="13" t="s">
        <v>81</v>
      </c>
      <c r="AW1022" s="13" t="s">
        <v>35</v>
      </c>
      <c r="AX1022" s="13" t="s">
        <v>73</v>
      </c>
      <c r="AY1022" s="243" t="s">
        <v>137</v>
      </c>
    </row>
    <row r="1023" s="14" customFormat="1">
      <c r="A1023" s="14"/>
      <c r="B1023" s="244"/>
      <c r="C1023" s="245"/>
      <c r="D1023" s="235" t="s">
        <v>147</v>
      </c>
      <c r="E1023" s="246" t="s">
        <v>19</v>
      </c>
      <c r="F1023" s="247" t="s">
        <v>2255</v>
      </c>
      <c r="G1023" s="245"/>
      <c r="H1023" s="248">
        <v>0.078</v>
      </c>
      <c r="I1023" s="249"/>
      <c r="J1023" s="245"/>
      <c r="K1023" s="245"/>
      <c r="L1023" s="250"/>
      <c r="M1023" s="251"/>
      <c r="N1023" s="252"/>
      <c r="O1023" s="252"/>
      <c r="P1023" s="252"/>
      <c r="Q1023" s="252"/>
      <c r="R1023" s="252"/>
      <c r="S1023" s="252"/>
      <c r="T1023" s="25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4" t="s">
        <v>147</v>
      </c>
      <c r="AU1023" s="254" t="s">
        <v>83</v>
      </c>
      <c r="AV1023" s="14" t="s">
        <v>83</v>
      </c>
      <c r="AW1023" s="14" t="s">
        <v>35</v>
      </c>
      <c r="AX1023" s="14" t="s">
        <v>73</v>
      </c>
      <c r="AY1023" s="254" t="s">
        <v>137</v>
      </c>
    </row>
    <row r="1024" s="13" customFormat="1">
      <c r="A1024" s="13"/>
      <c r="B1024" s="233"/>
      <c r="C1024" s="234"/>
      <c r="D1024" s="235" t="s">
        <v>147</v>
      </c>
      <c r="E1024" s="236" t="s">
        <v>19</v>
      </c>
      <c r="F1024" s="237" t="s">
        <v>2246</v>
      </c>
      <c r="G1024" s="234"/>
      <c r="H1024" s="236" t="s">
        <v>19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147</v>
      </c>
      <c r="AU1024" s="243" t="s">
        <v>83</v>
      </c>
      <c r="AV1024" s="13" t="s">
        <v>81</v>
      </c>
      <c r="AW1024" s="13" t="s">
        <v>35</v>
      </c>
      <c r="AX1024" s="13" t="s">
        <v>73</v>
      </c>
      <c r="AY1024" s="243" t="s">
        <v>137</v>
      </c>
    </row>
    <row r="1025" s="14" customFormat="1">
      <c r="A1025" s="14"/>
      <c r="B1025" s="244"/>
      <c r="C1025" s="245"/>
      <c r="D1025" s="235" t="s">
        <v>147</v>
      </c>
      <c r="E1025" s="246" t="s">
        <v>19</v>
      </c>
      <c r="F1025" s="247" t="s">
        <v>2256</v>
      </c>
      <c r="G1025" s="245"/>
      <c r="H1025" s="248">
        <v>0.0040000000000000001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147</v>
      </c>
      <c r="AU1025" s="254" t="s">
        <v>83</v>
      </c>
      <c r="AV1025" s="14" t="s">
        <v>83</v>
      </c>
      <c r="AW1025" s="14" t="s">
        <v>35</v>
      </c>
      <c r="AX1025" s="14" t="s">
        <v>73</v>
      </c>
      <c r="AY1025" s="254" t="s">
        <v>137</v>
      </c>
    </row>
    <row r="1026" s="13" customFormat="1">
      <c r="A1026" s="13"/>
      <c r="B1026" s="233"/>
      <c r="C1026" s="234"/>
      <c r="D1026" s="235" t="s">
        <v>147</v>
      </c>
      <c r="E1026" s="236" t="s">
        <v>19</v>
      </c>
      <c r="F1026" s="237" t="s">
        <v>2257</v>
      </c>
      <c r="G1026" s="234"/>
      <c r="H1026" s="236" t="s">
        <v>19</v>
      </c>
      <c r="I1026" s="238"/>
      <c r="J1026" s="234"/>
      <c r="K1026" s="234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147</v>
      </c>
      <c r="AU1026" s="243" t="s">
        <v>83</v>
      </c>
      <c r="AV1026" s="13" t="s">
        <v>81</v>
      </c>
      <c r="AW1026" s="13" t="s">
        <v>35</v>
      </c>
      <c r="AX1026" s="13" t="s">
        <v>73</v>
      </c>
      <c r="AY1026" s="243" t="s">
        <v>137</v>
      </c>
    </row>
    <row r="1027" s="14" customFormat="1">
      <c r="A1027" s="14"/>
      <c r="B1027" s="244"/>
      <c r="C1027" s="245"/>
      <c r="D1027" s="235" t="s">
        <v>147</v>
      </c>
      <c r="E1027" s="246" t="s">
        <v>19</v>
      </c>
      <c r="F1027" s="247" t="s">
        <v>2258</v>
      </c>
      <c r="G1027" s="245"/>
      <c r="H1027" s="248">
        <v>0.002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147</v>
      </c>
      <c r="AU1027" s="254" t="s">
        <v>83</v>
      </c>
      <c r="AV1027" s="14" t="s">
        <v>83</v>
      </c>
      <c r="AW1027" s="14" t="s">
        <v>35</v>
      </c>
      <c r="AX1027" s="14" t="s">
        <v>73</v>
      </c>
      <c r="AY1027" s="254" t="s">
        <v>137</v>
      </c>
    </row>
    <row r="1028" s="15" customFormat="1">
      <c r="A1028" s="15"/>
      <c r="B1028" s="265"/>
      <c r="C1028" s="266"/>
      <c r="D1028" s="235" t="s">
        <v>147</v>
      </c>
      <c r="E1028" s="267" t="s">
        <v>19</v>
      </c>
      <c r="F1028" s="268" t="s">
        <v>201</v>
      </c>
      <c r="G1028" s="266"/>
      <c r="H1028" s="269">
        <v>0.086000000000000007</v>
      </c>
      <c r="I1028" s="270"/>
      <c r="J1028" s="266"/>
      <c r="K1028" s="266"/>
      <c r="L1028" s="271"/>
      <c r="M1028" s="272"/>
      <c r="N1028" s="273"/>
      <c r="O1028" s="273"/>
      <c r="P1028" s="273"/>
      <c r="Q1028" s="273"/>
      <c r="R1028" s="273"/>
      <c r="S1028" s="273"/>
      <c r="T1028" s="274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75" t="s">
        <v>147</v>
      </c>
      <c r="AU1028" s="275" t="s">
        <v>83</v>
      </c>
      <c r="AV1028" s="15" t="s">
        <v>145</v>
      </c>
      <c r="AW1028" s="15" t="s">
        <v>35</v>
      </c>
      <c r="AX1028" s="15" t="s">
        <v>81</v>
      </c>
      <c r="AY1028" s="275" t="s">
        <v>137</v>
      </c>
    </row>
    <row r="1029" s="14" customFormat="1">
      <c r="A1029" s="14"/>
      <c r="B1029" s="244"/>
      <c r="C1029" s="245"/>
      <c r="D1029" s="235" t="s">
        <v>147</v>
      </c>
      <c r="E1029" s="245"/>
      <c r="F1029" s="247" t="s">
        <v>2259</v>
      </c>
      <c r="G1029" s="245"/>
      <c r="H1029" s="248">
        <v>0.089999999999999997</v>
      </c>
      <c r="I1029" s="249"/>
      <c r="J1029" s="245"/>
      <c r="K1029" s="245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4" t="s">
        <v>147</v>
      </c>
      <c r="AU1029" s="254" t="s">
        <v>83</v>
      </c>
      <c r="AV1029" s="14" t="s">
        <v>83</v>
      </c>
      <c r="AW1029" s="14" t="s">
        <v>4</v>
      </c>
      <c r="AX1029" s="14" t="s">
        <v>81</v>
      </c>
      <c r="AY1029" s="254" t="s">
        <v>137</v>
      </c>
    </row>
    <row r="1030" s="2" customFormat="1" ht="16.5" customHeight="1">
      <c r="A1030" s="40"/>
      <c r="B1030" s="41"/>
      <c r="C1030" s="255" t="s">
        <v>973</v>
      </c>
      <c r="D1030" s="255" t="s">
        <v>157</v>
      </c>
      <c r="E1030" s="256" t="s">
        <v>2260</v>
      </c>
      <c r="F1030" s="257" t="s">
        <v>2261</v>
      </c>
      <c r="G1030" s="258" t="s">
        <v>170</v>
      </c>
      <c r="H1030" s="259">
        <v>0.0040000000000000001</v>
      </c>
      <c r="I1030" s="260"/>
      <c r="J1030" s="261">
        <f>ROUND(I1030*H1030,2)</f>
        <v>0</v>
      </c>
      <c r="K1030" s="257" t="s">
        <v>144</v>
      </c>
      <c r="L1030" s="262"/>
      <c r="M1030" s="263" t="s">
        <v>19</v>
      </c>
      <c r="N1030" s="264" t="s">
        <v>44</v>
      </c>
      <c r="O1030" s="86"/>
      <c r="P1030" s="229">
        <f>O1030*H1030</f>
        <v>0</v>
      </c>
      <c r="Q1030" s="229">
        <v>1</v>
      </c>
      <c r="R1030" s="229">
        <f>Q1030*H1030</f>
        <v>0.0040000000000000001</v>
      </c>
      <c r="S1030" s="229">
        <v>0</v>
      </c>
      <c r="T1030" s="230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31" t="s">
        <v>353</v>
      </c>
      <c r="AT1030" s="231" t="s">
        <v>157</v>
      </c>
      <c r="AU1030" s="231" t="s">
        <v>83</v>
      </c>
      <c r="AY1030" s="19" t="s">
        <v>137</v>
      </c>
      <c r="BE1030" s="232">
        <f>IF(N1030="základní",J1030,0)</f>
        <v>0</v>
      </c>
      <c r="BF1030" s="232">
        <f>IF(N1030="snížená",J1030,0)</f>
        <v>0</v>
      </c>
      <c r="BG1030" s="232">
        <f>IF(N1030="zákl. přenesená",J1030,0)</f>
        <v>0</v>
      </c>
      <c r="BH1030" s="232">
        <f>IF(N1030="sníž. přenesená",J1030,0)</f>
        <v>0</v>
      </c>
      <c r="BI1030" s="232">
        <f>IF(N1030="nulová",J1030,0)</f>
        <v>0</v>
      </c>
      <c r="BJ1030" s="19" t="s">
        <v>81</v>
      </c>
      <c r="BK1030" s="232">
        <f>ROUND(I1030*H1030,2)</f>
        <v>0</v>
      </c>
      <c r="BL1030" s="19" t="s">
        <v>239</v>
      </c>
      <c r="BM1030" s="231" t="s">
        <v>2262</v>
      </c>
    </row>
    <row r="1031" s="13" customFormat="1">
      <c r="A1031" s="13"/>
      <c r="B1031" s="233"/>
      <c r="C1031" s="234"/>
      <c r="D1031" s="235" t="s">
        <v>147</v>
      </c>
      <c r="E1031" s="236" t="s">
        <v>19</v>
      </c>
      <c r="F1031" s="237" t="s">
        <v>2239</v>
      </c>
      <c r="G1031" s="234"/>
      <c r="H1031" s="236" t="s">
        <v>19</v>
      </c>
      <c r="I1031" s="238"/>
      <c r="J1031" s="234"/>
      <c r="K1031" s="234"/>
      <c r="L1031" s="239"/>
      <c r="M1031" s="240"/>
      <c r="N1031" s="241"/>
      <c r="O1031" s="241"/>
      <c r="P1031" s="241"/>
      <c r="Q1031" s="241"/>
      <c r="R1031" s="241"/>
      <c r="S1031" s="241"/>
      <c r="T1031" s="24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3" t="s">
        <v>147</v>
      </c>
      <c r="AU1031" s="243" t="s">
        <v>83</v>
      </c>
      <c r="AV1031" s="13" t="s">
        <v>81</v>
      </c>
      <c r="AW1031" s="13" t="s">
        <v>35</v>
      </c>
      <c r="AX1031" s="13" t="s">
        <v>73</v>
      </c>
      <c r="AY1031" s="243" t="s">
        <v>137</v>
      </c>
    </row>
    <row r="1032" s="13" customFormat="1">
      <c r="A1032" s="13"/>
      <c r="B1032" s="233"/>
      <c r="C1032" s="234"/>
      <c r="D1032" s="235" t="s">
        <v>147</v>
      </c>
      <c r="E1032" s="236" t="s">
        <v>19</v>
      </c>
      <c r="F1032" s="237" t="s">
        <v>2248</v>
      </c>
      <c r="G1032" s="234"/>
      <c r="H1032" s="236" t="s">
        <v>19</v>
      </c>
      <c r="I1032" s="238"/>
      <c r="J1032" s="234"/>
      <c r="K1032" s="234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147</v>
      </c>
      <c r="AU1032" s="243" t="s">
        <v>83</v>
      </c>
      <c r="AV1032" s="13" t="s">
        <v>81</v>
      </c>
      <c r="AW1032" s="13" t="s">
        <v>35</v>
      </c>
      <c r="AX1032" s="13" t="s">
        <v>73</v>
      </c>
      <c r="AY1032" s="243" t="s">
        <v>137</v>
      </c>
    </row>
    <row r="1033" s="14" customFormat="1">
      <c r="A1033" s="14"/>
      <c r="B1033" s="244"/>
      <c r="C1033" s="245"/>
      <c r="D1033" s="235" t="s">
        <v>147</v>
      </c>
      <c r="E1033" s="246" t="s">
        <v>19</v>
      </c>
      <c r="F1033" s="247" t="s">
        <v>2263</v>
      </c>
      <c r="G1033" s="245"/>
      <c r="H1033" s="248">
        <v>0.0040000000000000001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147</v>
      </c>
      <c r="AU1033" s="254" t="s">
        <v>83</v>
      </c>
      <c r="AV1033" s="14" t="s">
        <v>83</v>
      </c>
      <c r="AW1033" s="14" t="s">
        <v>35</v>
      </c>
      <c r="AX1033" s="14" t="s">
        <v>81</v>
      </c>
      <c r="AY1033" s="254" t="s">
        <v>137</v>
      </c>
    </row>
    <row r="1034" s="14" customFormat="1">
      <c r="A1034" s="14"/>
      <c r="B1034" s="244"/>
      <c r="C1034" s="245"/>
      <c r="D1034" s="235" t="s">
        <v>147</v>
      </c>
      <c r="E1034" s="245"/>
      <c r="F1034" s="247" t="s">
        <v>2264</v>
      </c>
      <c r="G1034" s="245"/>
      <c r="H1034" s="248">
        <v>0.0040000000000000001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4" t="s">
        <v>147</v>
      </c>
      <c r="AU1034" s="254" t="s">
        <v>83</v>
      </c>
      <c r="AV1034" s="14" t="s">
        <v>83</v>
      </c>
      <c r="AW1034" s="14" t="s">
        <v>4</v>
      </c>
      <c r="AX1034" s="14" t="s">
        <v>81</v>
      </c>
      <c r="AY1034" s="254" t="s">
        <v>137</v>
      </c>
    </row>
    <row r="1035" s="2" customFormat="1" ht="21.75" customHeight="1">
      <c r="A1035" s="40"/>
      <c r="B1035" s="41"/>
      <c r="C1035" s="255" t="s">
        <v>980</v>
      </c>
      <c r="D1035" s="255" t="s">
        <v>157</v>
      </c>
      <c r="E1035" s="256" t="s">
        <v>2265</v>
      </c>
      <c r="F1035" s="257" t="s">
        <v>2266</v>
      </c>
      <c r="G1035" s="258" t="s">
        <v>170</v>
      </c>
      <c r="H1035" s="259">
        <v>0.184</v>
      </c>
      <c r="I1035" s="260"/>
      <c r="J1035" s="261">
        <f>ROUND(I1035*H1035,2)</f>
        <v>0</v>
      </c>
      <c r="K1035" s="257" t="s">
        <v>144</v>
      </c>
      <c r="L1035" s="262"/>
      <c r="M1035" s="263" t="s">
        <v>19</v>
      </c>
      <c r="N1035" s="264" t="s">
        <v>44</v>
      </c>
      <c r="O1035" s="86"/>
      <c r="P1035" s="229">
        <f>O1035*H1035</f>
        <v>0</v>
      </c>
      <c r="Q1035" s="229">
        <v>1</v>
      </c>
      <c r="R1035" s="229">
        <f>Q1035*H1035</f>
        <v>0.184</v>
      </c>
      <c r="S1035" s="229">
        <v>0</v>
      </c>
      <c r="T1035" s="230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31" t="s">
        <v>353</v>
      </c>
      <c r="AT1035" s="231" t="s">
        <v>157</v>
      </c>
      <c r="AU1035" s="231" t="s">
        <v>83</v>
      </c>
      <c r="AY1035" s="19" t="s">
        <v>137</v>
      </c>
      <c r="BE1035" s="232">
        <f>IF(N1035="základní",J1035,0)</f>
        <v>0</v>
      </c>
      <c r="BF1035" s="232">
        <f>IF(N1035="snížená",J1035,0)</f>
        <v>0</v>
      </c>
      <c r="BG1035" s="232">
        <f>IF(N1035="zákl. přenesená",J1035,0)</f>
        <v>0</v>
      </c>
      <c r="BH1035" s="232">
        <f>IF(N1035="sníž. přenesená",J1035,0)</f>
        <v>0</v>
      </c>
      <c r="BI1035" s="232">
        <f>IF(N1035="nulová",J1035,0)</f>
        <v>0</v>
      </c>
      <c r="BJ1035" s="19" t="s">
        <v>81</v>
      </c>
      <c r="BK1035" s="232">
        <f>ROUND(I1035*H1035,2)</f>
        <v>0</v>
      </c>
      <c r="BL1035" s="19" t="s">
        <v>239</v>
      </c>
      <c r="BM1035" s="231" t="s">
        <v>2267</v>
      </c>
    </row>
    <row r="1036" s="13" customFormat="1">
      <c r="A1036" s="13"/>
      <c r="B1036" s="233"/>
      <c r="C1036" s="234"/>
      <c r="D1036" s="235" t="s">
        <v>147</v>
      </c>
      <c r="E1036" s="236" t="s">
        <v>19</v>
      </c>
      <c r="F1036" s="237" t="s">
        <v>2239</v>
      </c>
      <c r="G1036" s="234"/>
      <c r="H1036" s="236" t="s">
        <v>19</v>
      </c>
      <c r="I1036" s="238"/>
      <c r="J1036" s="234"/>
      <c r="K1036" s="234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147</v>
      </c>
      <c r="AU1036" s="243" t="s">
        <v>83</v>
      </c>
      <c r="AV1036" s="13" t="s">
        <v>81</v>
      </c>
      <c r="AW1036" s="13" t="s">
        <v>35</v>
      </c>
      <c r="AX1036" s="13" t="s">
        <v>73</v>
      </c>
      <c r="AY1036" s="243" t="s">
        <v>137</v>
      </c>
    </row>
    <row r="1037" s="13" customFormat="1">
      <c r="A1037" s="13"/>
      <c r="B1037" s="233"/>
      <c r="C1037" s="234"/>
      <c r="D1037" s="235" t="s">
        <v>147</v>
      </c>
      <c r="E1037" s="236" t="s">
        <v>19</v>
      </c>
      <c r="F1037" s="237" t="s">
        <v>2240</v>
      </c>
      <c r="G1037" s="234"/>
      <c r="H1037" s="236" t="s">
        <v>19</v>
      </c>
      <c r="I1037" s="238"/>
      <c r="J1037" s="234"/>
      <c r="K1037" s="234"/>
      <c r="L1037" s="239"/>
      <c r="M1037" s="240"/>
      <c r="N1037" s="241"/>
      <c r="O1037" s="241"/>
      <c r="P1037" s="241"/>
      <c r="Q1037" s="241"/>
      <c r="R1037" s="241"/>
      <c r="S1037" s="241"/>
      <c r="T1037" s="24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3" t="s">
        <v>147</v>
      </c>
      <c r="AU1037" s="243" t="s">
        <v>83</v>
      </c>
      <c r="AV1037" s="13" t="s">
        <v>81</v>
      </c>
      <c r="AW1037" s="13" t="s">
        <v>35</v>
      </c>
      <c r="AX1037" s="13" t="s">
        <v>73</v>
      </c>
      <c r="AY1037" s="243" t="s">
        <v>137</v>
      </c>
    </row>
    <row r="1038" s="14" customFormat="1">
      <c r="A1038" s="14"/>
      <c r="B1038" s="244"/>
      <c r="C1038" s="245"/>
      <c r="D1038" s="235" t="s">
        <v>147</v>
      </c>
      <c r="E1038" s="246" t="s">
        <v>19</v>
      </c>
      <c r="F1038" s="247" t="s">
        <v>2268</v>
      </c>
      <c r="G1038" s="245"/>
      <c r="H1038" s="248">
        <v>0.17499999999999999</v>
      </c>
      <c r="I1038" s="249"/>
      <c r="J1038" s="245"/>
      <c r="K1038" s="245"/>
      <c r="L1038" s="250"/>
      <c r="M1038" s="251"/>
      <c r="N1038" s="252"/>
      <c r="O1038" s="252"/>
      <c r="P1038" s="252"/>
      <c r="Q1038" s="252"/>
      <c r="R1038" s="252"/>
      <c r="S1038" s="252"/>
      <c r="T1038" s="25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4" t="s">
        <v>147</v>
      </c>
      <c r="AU1038" s="254" t="s">
        <v>83</v>
      </c>
      <c r="AV1038" s="14" t="s">
        <v>83</v>
      </c>
      <c r="AW1038" s="14" t="s">
        <v>35</v>
      </c>
      <c r="AX1038" s="14" t="s">
        <v>81</v>
      </c>
      <c r="AY1038" s="254" t="s">
        <v>137</v>
      </c>
    </row>
    <row r="1039" s="14" customFormat="1">
      <c r="A1039" s="14"/>
      <c r="B1039" s="244"/>
      <c r="C1039" s="245"/>
      <c r="D1039" s="235" t="s">
        <v>147</v>
      </c>
      <c r="E1039" s="245"/>
      <c r="F1039" s="247" t="s">
        <v>2269</v>
      </c>
      <c r="G1039" s="245"/>
      <c r="H1039" s="248">
        <v>0.184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147</v>
      </c>
      <c r="AU1039" s="254" t="s">
        <v>83</v>
      </c>
      <c r="AV1039" s="14" t="s">
        <v>83</v>
      </c>
      <c r="AW1039" s="14" t="s">
        <v>4</v>
      </c>
      <c r="AX1039" s="14" t="s">
        <v>81</v>
      </c>
      <c r="AY1039" s="254" t="s">
        <v>137</v>
      </c>
    </row>
    <row r="1040" s="2" customFormat="1" ht="21.75" customHeight="1">
      <c r="A1040" s="40"/>
      <c r="B1040" s="41"/>
      <c r="C1040" s="255" t="s">
        <v>984</v>
      </c>
      <c r="D1040" s="255" t="s">
        <v>157</v>
      </c>
      <c r="E1040" s="256" t="s">
        <v>2270</v>
      </c>
      <c r="F1040" s="257" t="s">
        <v>2271</v>
      </c>
      <c r="G1040" s="258" t="s">
        <v>170</v>
      </c>
      <c r="H1040" s="259">
        <v>0.033000000000000002</v>
      </c>
      <c r="I1040" s="260"/>
      <c r="J1040" s="261">
        <f>ROUND(I1040*H1040,2)</f>
        <v>0</v>
      </c>
      <c r="K1040" s="257" t="s">
        <v>144</v>
      </c>
      <c r="L1040" s="262"/>
      <c r="M1040" s="263" t="s">
        <v>19</v>
      </c>
      <c r="N1040" s="264" t="s">
        <v>44</v>
      </c>
      <c r="O1040" s="86"/>
      <c r="P1040" s="229">
        <f>O1040*H1040</f>
        <v>0</v>
      </c>
      <c r="Q1040" s="229">
        <v>1</v>
      </c>
      <c r="R1040" s="229">
        <f>Q1040*H1040</f>
        <v>0.033000000000000002</v>
      </c>
      <c r="S1040" s="229">
        <v>0</v>
      </c>
      <c r="T1040" s="230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31" t="s">
        <v>353</v>
      </c>
      <c r="AT1040" s="231" t="s">
        <v>157</v>
      </c>
      <c r="AU1040" s="231" t="s">
        <v>83</v>
      </c>
      <c r="AY1040" s="19" t="s">
        <v>137</v>
      </c>
      <c r="BE1040" s="232">
        <f>IF(N1040="základní",J1040,0)</f>
        <v>0</v>
      </c>
      <c r="BF1040" s="232">
        <f>IF(N1040="snížená",J1040,0)</f>
        <v>0</v>
      </c>
      <c r="BG1040" s="232">
        <f>IF(N1040="zákl. přenesená",J1040,0)</f>
        <v>0</v>
      </c>
      <c r="BH1040" s="232">
        <f>IF(N1040="sníž. přenesená",J1040,0)</f>
        <v>0</v>
      </c>
      <c r="BI1040" s="232">
        <f>IF(N1040="nulová",J1040,0)</f>
        <v>0</v>
      </c>
      <c r="BJ1040" s="19" t="s">
        <v>81</v>
      </c>
      <c r="BK1040" s="232">
        <f>ROUND(I1040*H1040,2)</f>
        <v>0</v>
      </c>
      <c r="BL1040" s="19" t="s">
        <v>239</v>
      </c>
      <c r="BM1040" s="231" t="s">
        <v>2272</v>
      </c>
    </row>
    <row r="1041" s="13" customFormat="1">
      <c r="A1041" s="13"/>
      <c r="B1041" s="233"/>
      <c r="C1041" s="234"/>
      <c r="D1041" s="235" t="s">
        <v>147</v>
      </c>
      <c r="E1041" s="236" t="s">
        <v>19</v>
      </c>
      <c r="F1041" s="237" t="s">
        <v>2239</v>
      </c>
      <c r="G1041" s="234"/>
      <c r="H1041" s="236" t="s">
        <v>19</v>
      </c>
      <c r="I1041" s="238"/>
      <c r="J1041" s="234"/>
      <c r="K1041" s="234"/>
      <c r="L1041" s="239"/>
      <c r="M1041" s="240"/>
      <c r="N1041" s="241"/>
      <c r="O1041" s="241"/>
      <c r="P1041" s="241"/>
      <c r="Q1041" s="241"/>
      <c r="R1041" s="241"/>
      <c r="S1041" s="241"/>
      <c r="T1041" s="24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3" t="s">
        <v>147</v>
      </c>
      <c r="AU1041" s="243" t="s">
        <v>83</v>
      </c>
      <c r="AV1041" s="13" t="s">
        <v>81</v>
      </c>
      <c r="AW1041" s="13" t="s">
        <v>35</v>
      </c>
      <c r="AX1041" s="13" t="s">
        <v>73</v>
      </c>
      <c r="AY1041" s="243" t="s">
        <v>137</v>
      </c>
    </row>
    <row r="1042" s="13" customFormat="1">
      <c r="A1042" s="13"/>
      <c r="B1042" s="233"/>
      <c r="C1042" s="234"/>
      <c r="D1042" s="235" t="s">
        <v>147</v>
      </c>
      <c r="E1042" s="236" t="s">
        <v>19</v>
      </c>
      <c r="F1042" s="237" t="s">
        <v>2251</v>
      </c>
      <c r="G1042" s="234"/>
      <c r="H1042" s="236" t="s">
        <v>19</v>
      </c>
      <c r="I1042" s="238"/>
      <c r="J1042" s="234"/>
      <c r="K1042" s="234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3" t="s">
        <v>147</v>
      </c>
      <c r="AU1042" s="243" t="s">
        <v>83</v>
      </c>
      <c r="AV1042" s="13" t="s">
        <v>81</v>
      </c>
      <c r="AW1042" s="13" t="s">
        <v>35</v>
      </c>
      <c r="AX1042" s="13" t="s">
        <v>73</v>
      </c>
      <c r="AY1042" s="243" t="s">
        <v>137</v>
      </c>
    </row>
    <row r="1043" s="14" customFormat="1">
      <c r="A1043" s="14"/>
      <c r="B1043" s="244"/>
      <c r="C1043" s="245"/>
      <c r="D1043" s="235" t="s">
        <v>147</v>
      </c>
      <c r="E1043" s="246" t="s">
        <v>19</v>
      </c>
      <c r="F1043" s="247" t="s">
        <v>2273</v>
      </c>
      <c r="G1043" s="245"/>
      <c r="H1043" s="248">
        <v>0.031</v>
      </c>
      <c r="I1043" s="249"/>
      <c r="J1043" s="245"/>
      <c r="K1043" s="245"/>
      <c r="L1043" s="250"/>
      <c r="M1043" s="251"/>
      <c r="N1043" s="252"/>
      <c r="O1043" s="252"/>
      <c r="P1043" s="252"/>
      <c r="Q1043" s="252"/>
      <c r="R1043" s="252"/>
      <c r="S1043" s="252"/>
      <c r="T1043" s="25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4" t="s">
        <v>147</v>
      </c>
      <c r="AU1043" s="254" t="s">
        <v>83</v>
      </c>
      <c r="AV1043" s="14" t="s">
        <v>83</v>
      </c>
      <c r="AW1043" s="14" t="s">
        <v>35</v>
      </c>
      <c r="AX1043" s="14" t="s">
        <v>81</v>
      </c>
      <c r="AY1043" s="254" t="s">
        <v>137</v>
      </c>
    </row>
    <row r="1044" s="14" customFormat="1">
      <c r="A1044" s="14"/>
      <c r="B1044" s="244"/>
      <c r="C1044" s="245"/>
      <c r="D1044" s="235" t="s">
        <v>147</v>
      </c>
      <c r="E1044" s="245"/>
      <c r="F1044" s="247" t="s">
        <v>2274</v>
      </c>
      <c r="G1044" s="245"/>
      <c r="H1044" s="248">
        <v>0.033000000000000002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147</v>
      </c>
      <c r="AU1044" s="254" t="s">
        <v>83</v>
      </c>
      <c r="AV1044" s="14" t="s">
        <v>83</v>
      </c>
      <c r="AW1044" s="14" t="s">
        <v>4</v>
      </c>
      <c r="AX1044" s="14" t="s">
        <v>81</v>
      </c>
      <c r="AY1044" s="254" t="s">
        <v>137</v>
      </c>
    </row>
    <row r="1045" s="2" customFormat="1" ht="33" customHeight="1">
      <c r="A1045" s="40"/>
      <c r="B1045" s="41"/>
      <c r="C1045" s="220" t="s">
        <v>988</v>
      </c>
      <c r="D1045" s="220" t="s">
        <v>140</v>
      </c>
      <c r="E1045" s="221" t="s">
        <v>2275</v>
      </c>
      <c r="F1045" s="222" t="s">
        <v>2276</v>
      </c>
      <c r="G1045" s="223" t="s">
        <v>1457</v>
      </c>
      <c r="H1045" s="224">
        <v>250</v>
      </c>
      <c r="I1045" s="225"/>
      <c r="J1045" s="226">
        <f>ROUND(I1045*H1045,2)</f>
        <v>0</v>
      </c>
      <c r="K1045" s="222" t="s">
        <v>144</v>
      </c>
      <c r="L1045" s="46"/>
      <c r="M1045" s="227" t="s">
        <v>19</v>
      </c>
      <c r="N1045" s="228" t="s">
        <v>44</v>
      </c>
      <c r="O1045" s="86"/>
      <c r="P1045" s="229">
        <f>O1045*H1045</f>
        <v>0</v>
      </c>
      <c r="Q1045" s="229">
        <v>0</v>
      </c>
      <c r="R1045" s="229">
        <f>Q1045*H1045</f>
        <v>0</v>
      </c>
      <c r="S1045" s="229">
        <v>0.001</v>
      </c>
      <c r="T1045" s="230">
        <f>S1045*H1045</f>
        <v>0.25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31" t="s">
        <v>239</v>
      </c>
      <c r="AT1045" s="231" t="s">
        <v>140</v>
      </c>
      <c r="AU1045" s="231" t="s">
        <v>83</v>
      </c>
      <c r="AY1045" s="19" t="s">
        <v>137</v>
      </c>
      <c r="BE1045" s="232">
        <f>IF(N1045="základní",J1045,0)</f>
        <v>0</v>
      </c>
      <c r="BF1045" s="232">
        <f>IF(N1045="snížená",J1045,0)</f>
        <v>0</v>
      </c>
      <c r="BG1045" s="232">
        <f>IF(N1045="zákl. přenesená",J1045,0)</f>
        <v>0</v>
      </c>
      <c r="BH1045" s="232">
        <f>IF(N1045="sníž. přenesená",J1045,0)</f>
        <v>0</v>
      </c>
      <c r="BI1045" s="232">
        <f>IF(N1045="nulová",J1045,0)</f>
        <v>0</v>
      </c>
      <c r="BJ1045" s="19" t="s">
        <v>81</v>
      </c>
      <c r="BK1045" s="232">
        <f>ROUND(I1045*H1045,2)</f>
        <v>0</v>
      </c>
      <c r="BL1045" s="19" t="s">
        <v>239</v>
      </c>
      <c r="BM1045" s="231" t="s">
        <v>2277</v>
      </c>
    </row>
    <row r="1046" s="13" customFormat="1">
      <c r="A1046" s="13"/>
      <c r="B1046" s="233"/>
      <c r="C1046" s="234"/>
      <c r="D1046" s="235" t="s">
        <v>147</v>
      </c>
      <c r="E1046" s="236" t="s">
        <v>19</v>
      </c>
      <c r="F1046" s="237" t="s">
        <v>2278</v>
      </c>
      <c r="G1046" s="234"/>
      <c r="H1046" s="236" t="s">
        <v>19</v>
      </c>
      <c r="I1046" s="238"/>
      <c r="J1046" s="234"/>
      <c r="K1046" s="234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147</v>
      </c>
      <c r="AU1046" s="243" t="s">
        <v>83</v>
      </c>
      <c r="AV1046" s="13" t="s">
        <v>81</v>
      </c>
      <c r="AW1046" s="13" t="s">
        <v>35</v>
      </c>
      <c r="AX1046" s="13" t="s">
        <v>73</v>
      </c>
      <c r="AY1046" s="243" t="s">
        <v>137</v>
      </c>
    </row>
    <row r="1047" s="14" customFormat="1">
      <c r="A1047" s="14"/>
      <c r="B1047" s="244"/>
      <c r="C1047" s="245"/>
      <c r="D1047" s="235" t="s">
        <v>147</v>
      </c>
      <c r="E1047" s="246" t="s">
        <v>19</v>
      </c>
      <c r="F1047" s="247" t="s">
        <v>2279</v>
      </c>
      <c r="G1047" s="245"/>
      <c r="H1047" s="248">
        <v>250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4" t="s">
        <v>147</v>
      </c>
      <c r="AU1047" s="254" t="s">
        <v>83</v>
      </c>
      <c r="AV1047" s="14" t="s">
        <v>83</v>
      </c>
      <c r="AW1047" s="14" t="s">
        <v>35</v>
      </c>
      <c r="AX1047" s="14" t="s">
        <v>81</v>
      </c>
      <c r="AY1047" s="254" t="s">
        <v>137</v>
      </c>
    </row>
    <row r="1048" s="2" customFormat="1" ht="44.25" customHeight="1">
      <c r="A1048" s="40"/>
      <c r="B1048" s="41"/>
      <c r="C1048" s="220" t="s">
        <v>994</v>
      </c>
      <c r="D1048" s="220" t="s">
        <v>140</v>
      </c>
      <c r="E1048" s="221" t="s">
        <v>1488</v>
      </c>
      <c r="F1048" s="222" t="s">
        <v>2280</v>
      </c>
      <c r="G1048" s="223" t="s">
        <v>212</v>
      </c>
      <c r="H1048" s="224">
        <v>12.59</v>
      </c>
      <c r="I1048" s="225"/>
      <c r="J1048" s="226">
        <f>ROUND(I1048*H1048,2)</f>
        <v>0</v>
      </c>
      <c r="K1048" s="222" t="s">
        <v>390</v>
      </c>
      <c r="L1048" s="46"/>
      <c r="M1048" s="227" t="s">
        <v>19</v>
      </c>
      <c r="N1048" s="228" t="s">
        <v>44</v>
      </c>
      <c r="O1048" s="86"/>
      <c r="P1048" s="229">
        <f>O1048*H1048</f>
        <v>0</v>
      </c>
      <c r="Q1048" s="229">
        <v>0</v>
      </c>
      <c r="R1048" s="229">
        <f>Q1048*H1048</f>
        <v>0</v>
      </c>
      <c r="S1048" s="229">
        <v>0</v>
      </c>
      <c r="T1048" s="230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31" t="s">
        <v>239</v>
      </c>
      <c r="AT1048" s="231" t="s">
        <v>140</v>
      </c>
      <c r="AU1048" s="231" t="s">
        <v>83</v>
      </c>
      <c r="AY1048" s="19" t="s">
        <v>137</v>
      </c>
      <c r="BE1048" s="232">
        <f>IF(N1048="základní",J1048,0)</f>
        <v>0</v>
      </c>
      <c r="BF1048" s="232">
        <f>IF(N1048="snížená",J1048,0)</f>
        <v>0</v>
      </c>
      <c r="BG1048" s="232">
        <f>IF(N1048="zákl. přenesená",J1048,0)</f>
        <v>0</v>
      </c>
      <c r="BH1048" s="232">
        <f>IF(N1048="sníž. přenesená",J1048,0)</f>
        <v>0</v>
      </c>
      <c r="BI1048" s="232">
        <f>IF(N1048="nulová",J1048,0)</f>
        <v>0</v>
      </c>
      <c r="BJ1048" s="19" t="s">
        <v>81</v>
      </c>
      <c r="BK1048" s="232">
        <f>ROUND(I1048*H1048,2)</f>
        <v>0</v>
      </c>
      <c r="BL1048" s="19" t="s">
        <v>239</v>
      </c>
      <c r="BM1048" s="231" t="s">
        <v>2281</v>
      </c>
    </row>
    <row r="1049" s="13" customFormat="1">
      <c r="A1049" s="13"/>
      <c r="B1049" s="233"/>
      <c r="C1049" s="234"/>
      <c r="D1049" s="235" t="s">
        <v>147</v>
      </c>
      <c r="E1049" s="236" t="s">
        <v>19</v>
      </c>
      <c r="F1049" s="237" t="s">
        <v>2282</v>
      </c>
      <c r="G1049" s="234"/>
      <c r="H1049" s="236" t="s">
        <v>19</v>
      </c>
      <c r="I1049" s="238"/>
      <c r="J1049" s="234"/>
      <c r="K1049" s="234"/>
      <c r="L1049" s="239"/>
      <c r="M1049" s="240"/>
      <c r="N1049" s="241"/>
      <c r="O1049" s="241"/>
      <c r="P1049" s="241"/>
      <c r="Q1049" s="241"/>
      <c r="R1049" s="241"/>
      <c r="S1049" s="241"/>
      <c r="T1049" s="24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3" t="s">
        <v>147</v>
      </c>
      <c r="AU1049" s="243" t="s">
        <v>83</v>
      </c>
      <c r="AV1049" s="13" t="s">
        <v>81</v>
      </c>
      <c r="AW1049" s="13" t="s">
        <v>35</v>
      </c>
      <c r="AX1049" s="13" t="s">
        <v>73</v>
      </c>
      <c r="AY1049" s="243" t="s">
        <v>137</v>
      </c>
    </row>
    <row r="1050" s="14" customFormat="1">
      <c r="A1050" s="14"/>
      <c r="B1050" s="244"/>
      <c r="C1050" s="245"/>
      <c r="D1050" s="235" t="s">
        <v>147</v>
      </c>
      <c r="E1050" s="246" t="s">
        <v>19</v>
      </c>
      <c r="F1050" s="247" t="s">
        <v>2283</v>
      </c>
      <c r="G1050" s="245"/>
      <c r="H1050" s="248">
        <v>12.59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147</v>
      </c>
      <c r="AU1050" s="254" t="s">
        <v>83</v>
      </c>
      <c r="AV1050" s="14" t="s">
        <v>83</v>
      </c>
      <c r="AW1050" s="14" t="s">
        <v>35</v>
      </c>
      <c r="AX1050" s="14" t="s">
        <v>81</v>
      </c>
      <c r="AY1050" s="254" t="s">
        <v>137</v>
      </c>
    </row>
    <row r="1051" s="2" customFormat="1" ht="55.5" customHeight="1">
      <c r="A1051" s="40"/>
      <c r="B1051" s="41"/>
      <c r="C1051" s="220" t="s">
        <v>1001</v>
      </c>
      <c r="D1051" s="220" t="s">
        <v>140</v>
      </c>
      <c r="E1051" s="221" t="s">
        <v>1492</v>
      </c>
      <c r="F1051" s="222" t="s">
        <v>2284</v>
      </c>
      <c r="G1051" s="223" t="s">
        <v>152</v>
      </c>
      <c r="H1051" s="224">
        <v>1</v>
      </c>
      <c r="I1051" s="225"/>
      <c r="J1051" s="226">
        <f>ROUND(I1051*H1051,2)</f>
        <v>0</v>
      </c>
      <c r="K1051" s="222" t="s">
        <v>390</v>
      </c>
      <c r="L1051" s="46"/>
      <c r="M1051" s="227" t="s">
        <v>19</v>
      </c>
      <c r="N1051" s="228" t="s">
        <v>44</v>
      </c>
      <c r="O1051" s="86"/>
      <c r="P1051" s="229">
        <f>O1051*H1051</f>
        <v>0</v>
      </c>
      <c r="Q1051" s="229">
        <v>0</v>
      </c>
      <c r="R1051" s="229">
        <f>Q1051*H1051</f>
        <v>0</v>
      </c>
      <c r="S1051" s="229">
        <v>0</v>
      </c>
      <c r="T1051" s="230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31" t="s">
        <v>239</v>
      </c>
      <c r="AT1051" s="231" t="s">
        <v>140</v>
      </c>
      <c r="AU1051" s="231" t="s">
        <v>83</v>
      </c>
      <c r="AY1051" s="19" t="s">
        <v>137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9" t="s">
        <v>81</v>
      </c>
      <c r="BK1051" s="232">
        <f>ROUND(I1051*H1051,2)</f>
        <v>0</v>
      </c>
      <c r="BL1051" s="19" t="s">
        <v>239</v>
      </c>
      <c r="BM1051" s="231" t="s">
        <v>2285</v>
      </c>
    </row>
    <row r="1052" s="13" customFormat="1">
      <c r="A1052" s="13"/>
      <c r="B1052" s="233"/>
      <c r="C1052" s="234"/>
      <c r="D1052" s="235" t="s">
        <v>147</v>
      </c>
      <c r="E1052" s="236" t="s">
        <v>19</v>
      </c>
      <c r="F1052" s="237" t="s">
        <v>2286</v>
      </c>
      <c r="G1052" s="234"/>
      <c r="H1052" s="236" t="s">
        <v>19</v>
      </c>
      <c r="I1052" s="238"/>
      <c r="J1052" s="234"/>
      <c r="K1052" s="234"/>
      <c r="L1052" s="239"/>
      <c r="M1052" s="240"/>
      <c r="N1052" s="241"/>
      <c r="O1052" s="241"/>
      <c r="P1052" s="241"/>
      <c r="Q1052" s="241"/>
      <c r="R1052" s="241"/>
      <c r="S1052" s="241"/>
      <c r="T1052" s="24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3" t="s">
        <v>147</v>
      </c>
      <c r="AU1052" s="243" t="s">
        <v>83</v>
      </c>
      <c r="AV1052" s="13" t="s">
        <v>81</v>
      </c>
      <c r="AW1052" s="13" t="s">
        <v>35</v>
      </c>
      <c r="AX1052" s="13" t="s">
        <v>73</v>
      </c>
      <c r="AY1052" s="243" t="s">
        <v>137</v>
      </c>
    </row>
    <row r="1053" s="14" customFormat="1">
      <c r="A1053" s="14"/>
      <c r="B1053" s="244"/>
      <c r="C1053" s="245"/>
      <c r="D1053" s="235" t="s">
        <v>147</v>
      </c>
      <c r="E1053" s="246" t="s">
        <v>19</v>
      </c>
      <c r="F1053" s="247" t="s">
        <v>340</v>
      </c>
      <c r="G1053" s="245"/>
      <c r="H1053" s="248">
        <v>1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147</v>
      </c>
      <c r="AU1053" s="254" t="s">
        <v>83</v>
      </c>
      <c r="AV1053" s="14" t="s">
        <v>83</v>
      </c>
      <c r="AW1053" s="14" t="s">
        <v>35</v>
      </c>
      <c r="AX1053" s="14" t="s">
        <v>81</v>
      </c>
      <c r="AY1053" s="254" t="s">
        <v>137</v>
      </c>
    </row>
    <row r="1054" s="2" customFormat="1" ht="55.5" customHeight="1">
      <c r="A1054" s="40"/>
      <c r="B1054" s="41"/>
      <c r="C1054" s="220" t="s">
        <v>1006</v>
      </c>
      <c r="D1054" s="220" t="s">
        <v>140</v>
      </c>
      <c r="E1054" s="221" t="s">
        <v>2287</v>
      </c>
      <c r="F1054" s="222" t="s">
        <v>2288</v>
      </c>
      <c r="G1054" s="223" t="s">
        <v>152</v>
      </c>
      <c r="H1054" s="224">
        <v>1</v>
      </c>
      <c r="I1054" s="225"/>
      <c r="J1054" s="226">
        <f>ROUND(I1054*H1054,2)</f>
        <v>0</v>
      </c>
      <c r="K1054" s="222" t="s">
        <v>390</v>
      </c>
      <c r="L1054" s="46"/>
      <c r="M1054" s="227" t="s">
        <v>19</v>
      </c>
      <c r="N1054" s="228" t="s">
        <v>44</v>
      </c>
      <c r="O1054" s="86"/>
      <c r="P1054" s="229">
        <f>O1054*H1054</f>
        <v>0</v>
      </c>
      <c r="Q1054" s="229">
        <v>0</v>
      </c>
      <c r="R1054" s="229">
        <f>Q1054*H1054</f>
        <v>0</v>
      </c>
      <c r="S1054" s="229">
        <v>0</v>
      </c>
      <c r="T1054" s="230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31" t="s">
        <v>239</v>
      </c>
      <c r="AT1054" s="231" t="s">
        <v>140</v>
      </c>
      <c r="AU1054" s="231" t="s">
        <v>83</v>
      </c>
      <c r="AY1054" s="19" t="s">
        <v>137</v>
      </c>
      <c r="BE1054" s="232">
        <f>IF(N1054="základní",J1054,0)</f>
        <v>0</v>
      </c>
      <c r="BF1054" s="232">
        <f>IF(N1054="snížená",J1054,0)</f>
        <v>0</v>
      </c>
      <c r="BG1054" s="232">
        <f>IF(N1054="zákl. přenesená",J1054,0)</f>
        <v>0</v>
      </c>
      <c r="BH1054" s="232">
        <f>IF(N1054="sníž. přenesená",J1054,0)</f>
        <v>0</v>
      </c>
      <c r="BI1054" s="232">
        <f>IF(N1054="nulová",J1054,0)</f>
        <v>0</v>
      </c>
      <c r="BJ1054" s="19" t="s">
        <v>81</v>
      </c>
      <c r="BK1054" s="232">
        <f>ROUND(I1054*H1054,2)</f>
        <v>0</v>
      </c>
      <c r="BL1054" s="19" t="s">
        <v>239</v>
      </c>
      <c r="BM1054" s="231" t="s">
        <v>2289</v>
      </c>
    </row>
    <row r="1055" s="13" customFormat="1">
      <c r="A1055" s="13"/>
      <c r="B1055" s="233"/>
      <c r="C1055" s="234"/>
      <c r="D1055" s="235" t="s">
        <v>147</v>
      </c>
      <c r="E1055" s="236" t="s">
        <v>19</v>
      </c>
      <c r="F1055" s="237" t="s">
        <v>2290</v>
      </c>
      <c r="G1055" s="234"/>
      <c r="H1055" s="236" t="s">
        <v>19</v>
      </c>
      <c r="I1055" s="238"/>
      <c r="J1055" s="234"/>
      <c r="K1055" s="234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147</v>
      </c>
      <c r="AU1055" s="243" t="s">
        <v>83</v>
      </c>
      <c r="AV1055" s="13" t="s">
        <v>81</v>
      </c>
      <c r="AW1055" s="13" t="s">
        <v>35</v>
      </c>
      <c r="AX1055" s="13" t="s">
        <v>73</v>
      </c>
      <c r="AY1055" s="243" t="s">
        <v>137</v>
      </c>
    </row>
    <row r="1056" s="14" customFormat="1">
      <c r="A1056" s="14"/>
      <c r="B1056" s="244"/>
      <c r="C1056" s="245"/>
      <c r="D1056" s="235" t="s">
        <v>147</v>
      </c>
      <c r="E1056" s="246" t="s">
        <v>19</v>
      </c>
      <c r="F1056" s="247" t="s">
        <v>340</v>
      </c>
      <c r="G1056" s="245"/>
      <c r="H1056" s="248">
        <v>1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147</v>
      </c>
      <c r="AU1056" s="254" t="s">
        <v>83</v>
      </c>
      <c r="AV1056" s="14" t="s">
        <v>83</v>
      </c>
      <c r="AW1056" s="14" t="s">
        <v>35</v>
      </c>
      <c r="AX1056" s="14" t="s">
        <v>81</v>
      </c>
      <c r="AY1056" s="254" t="s">
        <v>137</v>
      </c>
    </row>
    <row r="1057" s="2" customFormat="1" ht="55.5" customHeight="1">
      <c r="A1057" s="40"/>
      <c r="B1057" s="41"/>
      <c r="C1057" s="220" t="s">
        <v>1010</v>
      </c>
      <c r="D1057" s="220" t="s">
        <v>140</v>
      </c>
      <c r="E1057" s="221" t="s">
        <v>2291</v>
      </c>
      <c r="F1057" s="222" t="s">
        <v>2292</v>
      </c>
      <c r="G1057" s="223" t="s">
        <v>152</v>
      </c>
      <c r="H1057" s="224">
        <v>1</v>
      </c>
      <c r="I1057" s="225"/>
      <c r="J1057" s="226">
        <f>ROUND(I1057*H1057,2)</f>
        <v>0</v>
      </c>
      <c r="K1057" s="222" t="s">
        <v>390</v>
      </c>
      <c r="L1057" s="46"/>
      <c r="M1057" s="227" t="s">
        <v>19</v>
      </c>
      <c r="N1057" s="228" t="s">
        <v>44</v>
      </c>
      <c r="O1057" s="86"/>
      <c r="P1057" s="229">
        <f>O1057*H1057</f>
        <v>0</v>
      </c>
      <c r="Q1057" s="229">
        <v>0</v>
      </c>
      <c r="R1057" s="229">
        <f>Q1057*H1057</f>
        <v>0</v>
      </c>
      <c r="S1057" s="229">
        <v>0</v>
      </c>
      <c r="T1057" s="230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31" t="s">
        <v>239</v>
      </c>
      <c r="AT1057" s="231" t="s">
        <v>140</v>
      </c>
      <c r="AU1057" s="231" t="s">
        <v>83</v>
      </c>
      <c r="AY1057" s="19" t="s">
        <v>137</v>
      </c>
      <c r="BE1057" s="232">
        <f>IF(N1057="základní",J1057,0)</f>
        <v>0</v>
      </c>
      <c r="BF1057" s="232">
        <f>IF(N1057="snížená",J1057,0)</f>
        <v>0</v>
      </c>
      <c r="BG1057" s="232">
        <f>IF(N1057="zákl. přenesená",J1057,0)</f>
        <v>0</v>
      </c>
      <c r="BH1057" s="232">
        <f>IF(N1057="sníž. přenesená",J1057,0)</f>
        <v>0</v>
      </c>
      <c r="BI1057" s="232">
        <f>IF(N1057="nulová",J1057,0)</f>
        <v>0</v>
      </c>
      <c r="BJ1057" s="19" t="s">
        <v>81</v>
      </c>
      <c r="BK1057" s="232">
        <f>ROUND(I1057*H1057,2)</f>
        <v>0</v>
      </c>
      <c r="BL1057" s="19" t="s">
        <v>239</v>
      </c>
      <c r="BM1057" s="231" t="s">
        <v>2293</v>
      </c>
    </row>
    <row r="1058" s="13" customFormat="1">
      <c r="A1058" s="13"/>
      <c r="B1058" s="233"/>
      <c r="C1058" s="234"/>
      <c r="D1058" s="235" t="s">
        <v>147</v>
      </c>
      <c r="E1058" s="236" t="s">
        <v>19</v>
      </c>
      <c r="F1058" s="237" t="s">
        <v>2294</v>
      </c>
      <c r="G1058" s="234"/>
      <c r="H1058" s="236" t="s">
        <v>19</v>
      </c>
      <c r="I1058" s="238"/>
      <c r="J1058" s="234"/>
      <c r="K1058" s="234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147</v>
      </c>
      <c r="AU1058" s="243" t="s">
        <v>83</v>
      </c>
      <c r="AV1058" s="13" t="s">
        <v>81</v>
      </c>
      <c r="AW1058" s="13" t="s">
        <v>35</v>
      </c>
      <c r="AX1058" s="13" t="s">
        <v>73</v>
      </c>
      <c r="AY1058" s="243" t="s">
        <v>137</v>
      </c>
    </row>
    <row r="1059" s="14" customFormat="1">
      <c r="A1059" s="14"/>
      <c r="B1059" s="244"/>
      <c r="C1059" s="245"/>
      <c r="D1059" s="235" t="s">
        <v>147</v>
      </c>
      <c r="E1059" s="246" t="s">
        <v>19</v>
      </c>
      <c r="F1059" s="247" t="s">
        <v>340</v>
      </c>
      <c r="G1059" s="245"/>
      <c r="H1059" s="248">
        <v>1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4" t="s">
        <v>147</v>
      </c>
      <c r="AU1059" s="254" t="s">
        <v>83</v>
      </c>
      <c r="AV1059" s="14" t="s">
        <v>83</v>
      </c>
      <c r="AW1059" s="14" t="s">
        <v>35</v>
      </c>
      <c r="AX1059" s="14" t="s">
        <v>81</v>
      </c>
      <c r="AY1059" s="254" t="s">
        <v>137</v>
      </c>
    </row>
    <row r="1060" s="2" customFormat="1" ht="33" customHeight="1">
      <c r="A1060" s="40"/>
      <c r="B1060" s="41"/>
      <c r="C1060" s="220" t="s">
        <v>1017</v>
      </c>
      <c r="D1060" s="220" t="s">
        <v>140</v>
      </c>
      <c r="E1060" s="221" t="s">
        <v>2295</v>
      </c>
      <c r="F1060" s="222" t="s">
        <v>2296</v>
      </c>
      <c r="G1060" s="223" t="s">
        <v>997</v>
      </c>
      <c r="H1060" s="287"/>
      <c r="I1060" s="225"/>
      <c r="J1060" s="226">
        <f>ROUND(I1060*H1060,2)</f>
        <v>0</v>
      </c>
      <c r="K1060" s="222" t="s">
        <v>144</v>
      </c>
      <c r="L1060" s="46"/>
      <c r="M1060" s="227" t="s">
        <v>19</v>
      </c>
      <c r="N1060" s="228" t="s">
        <v>44</v>
      </c>
      <c r="O1060" s="86"/>
      <c r="P1060" s="229">
        <f>O1060*H1060</f>
        <v>0</v>
      </c>
      <c r="Q1060" s="229">
        <v>0</v>
      </c>
      <c r="R1060" s="229">
        <f>Q1060*H1060</f>
        <v>0</v>
      </c>
      <c r="S1060" s="229">
        <v>0</v>
      </c>
      <c r="T1060" s="230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31" t="s">
        <v>239</v>
      </c>
      <c r="AT1060" s="231" t="s">
        <v>140</v>
      </c>
      <c r="AU1060" s="231" t="s">
        <v>83</v>
      </c>
      <c r="AY1060" s="19" t="s">
        <v>137</v>
      </c>
      <c r="BE1060" s="232">
        <f>IF(N1060="základní",J1060,0)</f>
        <v>0</v>
      </c>
      <c r="BF1060" s="232">
        <f>IF(N1060="snížená",J1060,0)</f>
        <v>0</v>
      </c>
      <c r="BG1060" s="232">
        <f>IF(N1060="zákl. přenesená",J1060,0)</f>
        <v>0</v>
      </c>
      <c r="BH1060" s="232">
        <f>IF(N1060="sníž. přenesená",J1060,0)</f>
        <v>0</v>
      </c>
      <c r="BI1060" s="232">
        <f>IF(N1060="nulová",J1060,0)</f>
        <v>0</v>
      </c>
      <c r="BJ1060" s="19" t="s">
        <v>81</v>
      </c>
      <c r="BK1060" s="232">
        <f>ROUND(I1060*H1060,2)</f>
        <v>0</v>
      </c>
      <c r="BL1060" s="19" t="s">
        <v>239</v>
      </c>
      <c r="BM1060" s="231" t="s">
        <v>2297</v>
      </c>
    </row>
    <row r="1061" s="12" customFormat="1" ht="22.8" customHeight="1">
      <c r="A1061" s="12"/>
      <c r="B1061" s="204"/>
      <c r="C1061" s="205"/>
      <c r="D1061" s="206" t="s">
        <v>72</v>
      </c>
      <c r="E1061" s="218" t="s">
        <v>1602</v>
      </c>
      <c r="F1061" s="218" t="s">
        <v>1603</v>
      </c>
      <c r="G1061" s="205"/>
      <c r="H1061" s="205"/>
      <c r="I1061" s="208"/>
      <c r="J1061" s="219">
        <f>BK1061</f>
        <v>0</v>
      </c>
      <c r="K1061" s="205"/>
      <c r="L1061" s="210"/>
      <c r="M1061" s="211"/>
      <c r="N1061" s="212"/>
      <c r="O1061" s="212"/>
      <c r="P1061" s="213">
        <f>SUM(P1062:P1212)</f>
        <v>0</v>
      </c>
      <c r="Q1061" s="212"/>
      <c r="R1061" s="213">
        <f>SUM(R1062:R1212)</f>
        <v>0.048435279999999997</v>
      </c>
      <c r="S1061" s="212"/>
      <c r="T1061" s="214">
        <f>SUM(T1062:T1212)</f>
        <v>0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5" t="s">
        <v>83</v>
      </c>
      <c r="AT1061" s="216" t="s">
        <v>72</v>
      </c>
      <c r="AU1061" s="216" t="s">
        <v>81</v>
      </c>
      <c r="AY1061" s="215" t="s">
        <v>137</v>
      </c>
      <c r="BK1061" s="217">
        <f>SUM(BK1062:BK1212)</f>
        <v>0</v>
      </c>
    </row>
    <row r="1062" s="2" customFormat="1" ht="21.75" customHeight="1">
      <c r="A1062" s="40"/>
      <c r="B1062" s="41"/>
      <c r="C1062" s="220" t="s">
        <v>1021</v>
      </c>
      <c r="D1062" s="220" t="s">
        <v>140</v>
      </c>
      <c r="E1062" s="221" t="s">
        <v>2298</v>
      </c>
      <c r="F1062" s="222" t="s">
        <v>2299</v>
      </c>
      <c r="G1062" s="223" t="s">
        <v>143</v>
      </c>
      <c r="H1062" s="224">
        <v>49.93</v>
      </c>
      <c r="I1062" s="225"/>
      <c r="J1062" s="226">
        <f>ROUND(I1062*H1062,2)</f>
        <v>0</v>
      </c>
      <c r="K1062" s="222" t="s">
        <v>144</v>
      </c>
      <c r="L1062" s="46"/>
      <c r="M1062" s="227" t="s">
        <v>19</v>
      </c>
      <c r="N1062" s="228" t="s">
        <v>44</v>
      </c>
      <c r="O1062" s="86"/>
      <c r="P1062" s="229">
        <f>O1062*H1062</f>
        <v>0</v>
      </c>
      <c r="Q1062" s="229">
        <v>0</v>
      </c>
      <c r="R1062" s="229">
        <f>Q1062*H1062</f>
        <v>0</v>
      </c>
      <c r="S1062" s="229">
        <v>0</v>
      </c>
      <c r="T1062" s="230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31" t="s">
        <v>239</v>
      </c>
      <c r="AT1062" s="231" t="s">
        <v>140</v>
      </c>
      <c r="AU1062" s="231" t="s">
        <v>83</v>
      </c>
      <c r="AY1062" s="19" t="s">
        <v>137</v>
      </c>
      <c r="BE1062" s="232">
        <f>IF(N1062="základní",J1062,0)</f>
        <v>0</v>
      </c>
      <c r="BF1062" s="232">
        <f>IF(N1062="snížená",J1062,0)</f>
        <v>0</v>
      </c>
      <c r="BG1062" s="232">
        <f>IF(N1062="zákl. přenesená",J1062,0)</f>
        <v>0</v>
      </c>
      <c r="BH1062" s="232">
        <f>IF(N1062="sníž. přenesená",J1062,0)</f>
        <v>0</v>
      </c>
      <c r="BI1062" s="232">
        <f>IF(N1062="nulová",J1062,0)</f>
        <v>0</v>
      </c>
      <c r="BJ1062" s="19" t="s">
        <v>81</v>
      </c>
      <c r="BK1062" s="232">
        <f>ROUND(I1062*H1062,2)</f>
        <v>0</v>
      </c>
      <c r="BL1062" s="19" t="s">
        <v>239</v>
      </c>
      <c r="BM1062" s="231" t="s">
        <v>2300</v>
      </c>
    </row>
    <row r="1063" s="14" customFormat="1">
      <c r="A1063" s="14"/>
      <c r="B1063" s="244"/>
      <c r="C1063" s="245"/>
      <c r="D1063" s="235" t="s">
        <v>147</v>
      </c>
      <c r="E1063" s="246" t="s">
        <v>19</v>
      </c>
      <c r="F1063" s="247" t="s">
        <v>2188</v>
      </c>
      <c r="G1063" s="245"/>
      <c r="H1063" s="248">
        <v>64.019999999999996</v>
      </c>
      <c r="I1063" s="249"/>
      <c r="J1063" s="245"/>
      <c r="K1063" s="245"/>
      <c r="L1063" s="250"/>
      <c r="M1063" s="251"/>
      <c r="N1063" s="252"/>
      <c r="O1063" s="252"/>
      <c r="P1063" s="252"/>
      <c r="Q1063" s="252"/>
      <c r="R1063" s="252"/>
      <c r="S1063" s="252"/>
      <c r="T1063" s="25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4" t="s">
        <v>147</v>
      </c>
      <c r="AU1063" s="254" t="s">
        <v>83</v>
      </c>
      <c r="AV1063" s="14" t="s">
        <v>83</v>
      </c>
      <c r="AW1063" s="14" t="s">
        <v>35</v>
      </c>
      <c r="AX1063" s="14" t="s">
        <v>73</v>
      </c>
      <c r="AY1063" s="254" t="s">
        <v>137</v>
      </c>
    </row>
    <row r="1064" s="14" customFormat="1">
      <c r="A1064" s="14"/>
      <c r="B1064" s="244"/>
      <c r="C1064" s="245"/>
      <c r="D1064" s="235" t="s">
        <v>147</v>
      </c>
      <c r="E1064" s="246" t="s">
        <v>19</v>
      </c>
      <c r="F1064" s="247" t="s">
        <v>2189</v>
      </c>
      <c r="G1064" s="245"/>
      <c r="H1064" s="248">
        <v>-2.0899999999999999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4" t="s">
        <v>147</v>
      </c>
      <c r="AU1064" s="254" t="s">
        <v>83</v>
      </c>
      <c r="AV1064" s="14" t="s">
        <v>83</v>
      </c>
      <c r="AW1064" s="14" t="s">
        <v>35</v>
      </c>
      <c r="AX1064" s="14" t="s">
        <v>73</v>
      </c>
      <c r="AY1064" s="254" t="s">
        <v>137</v>
      </c>
    </row>
    <row r="1065" s="13" customFormat="1">
      <c r="A1065" s="13"/>
      <c r="B1065" s="233"/>
      <c r="C1065" s="234"/>
      <c r="D1065" s="235" t="s">
        <v>147</v>
      </c>
      <c r="E1065" s="236" t="s">
        <v>19</v>
      </c>
      <c r="F1065" s="237" t="s">
        <v>2190</v>
      </c>
      <c r="G1065" s="234"/>
      <c r="H1065" s="236" t="s">
        <v>19</v>
      </c>
      <c r="I1065" s="238"/>
      <c r="J1065" s="234"/>
      <c r="K1065" s="234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147</v>
      </c>
      <c r="AU1065" s="243" t="s">
        <v>83</v>
      </c>
      <c r="AV1065" s="13" t="s">
        <v>81</v>
      </c>
      <c r="AW1065" s="13" t="s">
        <v>35</v>
      </c>
      <c r="AX1065" s="13" t="s">
        <v>73</v>
      </c>
      <c r="AY1065" s="243" t="s">
        <v>137</v>
      </c>
    </row>
    <row r="1066" s="14" customFormat="1">
      <c r="A1066" s="14"/>
      <c r="B1066" s="244"/>
      <c r="C1066" s="245"/>
      <c r="D1066" s="235" t="s">
        <v>147</v>
      </c>
      <c r="E1066" s="246" t="s">
        <v>19</v>
      </c>
      <c r="F1066" s="247" t="s">
        <v>2191</v>
      </c>
      <c r="G1066" s="245"/>
      <c r="H1066" s="248">
        <v>-3.75</v>
      </c>
      <c r="I1066" s="249"/>
      <c r="J1066" s="245"/>
      <c r="K1066" s="245"/>
      <c r="L1066" s="250"/>
      <c r="M1066" s="251"/>
      <c r="N1066" s="252"/>
      <c r="O1066" s="252"/>
      <c r="P1066" s="252"/>
      <c r="Q1066" s="252"/>
      <c r="R1066" s="252"/>
      <c r="S1066" s="252"/>
      <c r="T1066" s="25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4" t="s">
        <v>147</v>
      </c>
      <c r="AU1066" s="254" t="s">
        <v>83</v>
      </c>
      <c r="AV1066" s="14" t="s">
        <v>83</v>
      </c>
      <c r="AW1066" s="14" t="s">
        <v>35</v>
      </c>
      <c r="AX1066" s="14" t="s">
        <v>73</v>
      </c>
      <c r="AY1066" s="254" t="s">
        <v>137</v>
      </c>
    </row>
    <row r="1067" s="14" customFormat="1">
      <c r="A1067" s="14"/>
      <c r="B1067" s="244"/>
      <c r="C1067" s="245"/>
      <c r="D1067" s="235" t="s">
        <v>147</v>
      </c>
      <c r="E1067" s="246" t="s">
        <v>19</v>
      </c>
      <c r="F1067" s="247" t="s">
        <v>2192</v>
      </c>
      <c r="G1067" s="245"/>
      <c r="H1067" s="248">
        <v>-8.25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147</v>
      </c>
      <c r="AU1067" s="254" t="s">
        <v>83</v>
      </c>
      <c r="AV1067" s="14" t="s">
        <v>83</v>
      </c>
      <c r="AW1067" s="14" t="s">
        <v>35</v>
      </c>
      <c r="AX1067" s="14" t="s">
        <v>73</v>
      </c>
      <c r="AY1067" s="254" t="s">
        <v>137</v>
      </c>
    </row>
    <row r="1068" s="15" customFormat="1">
      <c r="A1068" s="15"/>
      <c r="B1068" s="265"/>
      <c r="C1068" s="266"/>
      <c r="D1068" s="235" t="s">
        <v>147</v>
      </c>
      <c r="E1068" s="267" t="s">
        <v>19</v>
      </c>
      <c r="F1068" s="268" t="s">
        <v>201</v>
      </c>
      <c r="G1068" s="266"/>
      <c r="H1068" s="269">
        <v>49.929999999999993</v>
      </c>
      <c r="I1068" s="270"/>
      <c r="J1068" s="266"/>
      <c r="K1068" s="266"/>
      <c r="L1068" s="271"/>
      <c r="M1068" s="272"/>
      <c r="N1068" s="273"/>
      <c r="O1068" s="273"/>
      <c r="P1068" s="273"/>
      <c r="Q1068" s="273"/>
      <c r="R1068" s="273"/>
      <c r="S1068" s="273"/>
      <c r="T1068" s="274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75" t="s">
        <v>147</v>
      </c>
      <c r="AU1068" s="275" t="s">
        <v>83</v>
      </c>
      <c r="AV1068" s="15" t="s">
        <v>145</v>
      </c>
      <c r="AW1068" s="15" t="s">
        <v>35</v>
      </c>
      <c r="AX1068" s="15" t="s">
        <v>81</v>
      </c>
      <c r="AY1068" s="275" t="s">
        <v>137</v>
      </c>
    </row>
    <row r="1069" s="2" customFormat="1" ht="21.75" customHeight="1">
      <c r="A1069" s="40"/>
      <c r="B1069" s="41"/>
      <c r="C1069" s="220" t="s">
        <v>1025</v>
      </c>
      <c r="D1069" s="220" t="s">
        <v>140</v>
      </c>
      <c r="E1069" s="221" t="s">
        <v>2301</v>
      </c>
      <c r="F1069" s="222" t="s">
        <v>2302</v>
      </c>
      <c r="G1069" s="223" t="s">
        <v>143</v>
      </c>
      <c r="H1069" s="224">
        <v>49.93</v>
      </c>
      <c r="I1069" s="225"/>
      <c r="J1069" s="226">
        <f>ROUND(I1069*H1069,2)</f>
        <v>0</v>
      </c>
      <c r="K1069" s="222" t="s">
        <v>144</v>
      </c>
      <c r="L1069" s="46"/>
      <c r="M1069" s="227" t="s">
        <v>19</v>
      </c>
      <c r="N1069" s="228" t="s">
        <v>44</v>
      </c>
      <c r="O1069" s="86"/>
      <c r="P1069" s="229">
        <f>O1069*H1069</f>
        <v>0</v>
      </c>
      <c r="Q1069" s="229">
        <v>0.00017000000000000001</v>
      </c>
      <c r="R1069" s="229">
        <f>Q1069*H1069</f>
        <v>0.0084881000000000002</v>
      </c>
      <c r="S1069" s="229">
        <v>0</v>
      </c>
      <c r="T1069" s="230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31" t="s">
        <v>239</v>
      </c>
      <c r="AT1069" s="231" t="s">
        <v>140</v>
      </c>
      <c r="AU1069" s="231" t="s">
        <v>83</v>
      </c>
      <c r="AY1069" s="19" t="s">
        <v>137</v>
      </c>
      <c r="BE1069" s="232">
        <f>IF(N1069="základní",J1069,0)</f>
        <v>0</v>
      </c>
      <c r="BF1069" s="232">
        <f>IF(N1069="snížená",J1069,0)</f>
        <v>0</v>
      </c>
      <c r="BG1069" s="232">
        <f>IF(N1069="zákl. přenesená",J1069,0)</f>
        <v>0</v>
      </c>
      <c r="BH1069" s="232">
        <f>IF(N1069="sníž. přenesená",J1069,0)</f>
        <v>0</v>
      </c>
      <c r="BI1069" s="232">
        <f>IF(N1069="nulová",J1069,0)</f>
        <v>0</v>
      </c>
      <c r="BJ1069" s="19" t="s">
        <v>81</v>
      </c>
      <c r="BK1069" s="232">
        <f>ROUND(I1069*H1069,2)</f>
        <v>0</v>
      </c>
      <c r="BL1069" s="19" t="s">
        <v>239</v>
      </c>
      <c r="BM1069" s="231" t="s">
        <v>2303</v>
      </c>
    </row>
    <row r="1070" s="14" customFormat="1">
      <c r="A1070" s="14"/>
      <c r="B1070" s="244"/>
      <c r="C1070" s="245"/>
      <c r="D1070" s="235" t="s">
        <v>147</v>
      </c>
      <c r="E1070" s="246" t="s">
        <v>19</v>
      </c>
      <c r="F1070" s="247" t="s">
        <v>2188</v>
      </c>
      <c r="G1070" s="245"/>
      <c r="H1070" s="248">
        <v>64.019999999999996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147</v>
      </c>
      <c r="AU1070" s="254" t="s">
        <v>83</v>
      </c>
      <c r="AV1070" s="14" t="s">
        <v>83</v>
      </c>
      <c r="AW1070" s="14" t="s">
        <v>35</v>
      </c>
      <c r="AX1070" s="14" t="s">
        <v>73</v>
      </c>
      <c r="AY1070" s="254" t="s">
        <v>137</v>
      </c>
    </row>
    <row r="1071" s="14" customFormat="1">
      <c r="A1071" s="14"/>
      <c r="B1071" s="244"/>
      <c r="C1071" s="245"/>
      <c r="D1071" s="235" t="s">
        <v>147</v>
      </c>
      <c r="E1071" s="246" t="s">
        <v>19</v>
      </c>
      <c r="F1071" s="247" t="s">
        <v>2189</v>
      </c>
      <c r="G1071" s="245"/>
      <c r="H1071" s="248">
        <v>-2.0899999999999999</v>
      </c>
      <c r="I1071" s="249"/>
      <c r="J1071" s="245"/>
      <c r="K1071" s="245"/>
      <c r="L1071" s="250"/>
      <c r="M1071" s="251"/>
      <c r="N1071" s="252"/>
      <c r="O1071" s="252"/>
      <c r="P1071" s="252"/>
      <c r="Q1071" s="252"/>
      <c r="R1071" s="252"/>
      <c r="S1071" s="252"/>
      <c r="T1071" s="253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4" t="s">
        <v>147</v>
      </c>
      <c r="AU1071" s="254" t="s">
        <v>83</v>
      </c>
      <c r="AV1071" s="14" t="s">
        <v>83</v>
      </c>
      <c r="AW1071" s="14" t="s">
        <v>35</v>
      </c>
      <c r="AX1071" s="14" t="s">
        <v>73</v>
      </c>
      <c r="AY1071" s="254" t="s">
        <v>137</v>
      </c>
    </row>
    <row r="1072" s="13" customFormat="1">
      <c r="A1072" s="13"/>
      <c r="B1072" s="233"/>
      <c r="C1072" s="234"/>
      <c r="D1072" s="235" t="s">
        <v>147</v>
      </c>
      <c r="E1072" s="236" t="s">
        <v>19</v>
      </c>
      <c r="F1072" s="237" t="s">
        <v>2190</v>
      </c>
      <c r="G1072" s="234"/>
      <c r="H1072" s="236" t="s">
        <v>19</v>
      </c>
      <c r="I1072" s="238"/>
      <c r="J1072" s="234"/>
      <c r="K1072" s="234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147</v>
      </c>
      <c r="AU1072" s="243" t="s">
        <v>83</v>
      </c>
      <c r="AV1072" s="13" t="s">
        <v>81</v>
      </c>
      <c r="AW1072" s="13" t="s">
        <v>35</v>
      </c>
      <c r="AX1072" s="13" t="s">
        <v>73</v>
      </c>
      <c r="AY1072" s="243" t="s">
        <v>137</v>
      </c>
    </row>
    <row r="1073" s="14" customFormat="1">
      <c r="A1073" s="14"/>
      <c r="B1073" s="244"/>
      <c r="C1073" s="245"/>
      <c r="D1073" s="235" t="s">
        <v>147</v>
      </c>
      <c r="E1073" s="246" t="s">
        <v>19</v>
      </c>
      <c r="F1073" s="247" t="s">
        <v>2191</v>
      </c>
      <c r="G1073" s="245"/>
      <c r="H1073" s="248">
        <v>-3.75</v>
      </c>
      <c r="I1073" s="249"/>
      <c r="J1073" s="245"/>
      <c r="K1073" s="245"/>
      <c r="L1073" s="250"/>
      <c r="M1073" s="251"/>
      <c r="N1073" s="252"/>
      <c r="O1073" s="252"/>
      <c r="P1073" s="252"/>
      <c r="Q1073" s="252"/>
      <c r="R1073" s="252"/>
      <c r="S1073" s="252"/>
      <c r="T1073" s="25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4" t="s">
        <v>147</v>
      </c>
      <c r="AU1073" s="254" t="s">
        <v>83</v>
      </c>
      <c r="AV1073" s="14" t="s">
        <v>83</v>
      </c>
      <c r="AW1073" s="14" t="s">
        <v>35</v>
      </c>
      <c r="AX1073" s="14" t="s">
        <v>73</v>
      </c>
      <c r="AY1073" s="254" t="s">
        <v>137</v>
      </c>
    </row>
    <row r="1074" s="14" customFormat="1">
      <c r="A1074" s="14"/>
      <c r="B1074" s="244"/>
      <c r="C1074" s="245"/>
      <c r="D1074" s="235" t="s">
        <v>147</v>
      </c>
      <c r="E1074" s="246" t="s">
        <v>19</v>
      </c>
      <c r="F1074" s="247" t="s">
        <v>2192</v>
      </c>
      <c r="G1074" s="245"/>
      <c r="H1074" s="248">
        <v>-8.25</v>
      </c>
      <c r="I1074" s="249"/>
      <c r="J1074" s="245"/>
      <c r="K1074" s="245"/>
      <c r="L1074" s="250"/>
      <c r="M1074" s="251"/>
      <c r="N1074" s="252"/>
      <c r="O1074" s="252"/>
      <c r="P1074" s="252"/>
      <c r="Q1074" s="252"/>
      <c r="R1074" s="252"/>
      <c r="S1074" s="252"/>
      <c r="T1074" s="25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4" t="s">
        <v>147</v>
      </c>
      <c r="AU1074" s="254" t="s">
        <v>83</v>
      </c>
      <c r="AV1074" s="14" t="s">
        <v>83</v>
      </c>
      <c r="AW1074" s="14" t="s">
        <v>35</v>
      </c>
      <c r="AX1074" s="14" t="s">
        <v>73</v>
      </c>
      <c r="AY1074" s="254" t="s">
        <v>137</v>
      </c>
    </row>
    <row r="1075" s="15" customFormat="1">
      <c r="A1075" s="15"/>
      <c r="B1075" s="265"/>
      <c r="C1075" s="266"/>
      <c r="D1075" s="235" t="s">
        <v>147</v>
      </c>
      <c r="E1075" s="267" t="s">
        <v>19</v>
      </c>
      <c r="F1075" s="268" t="s">
        <v>201</v>
      </c>
      <c r="G1075" s="266"/>
      <c r="H1075" s="269">
        <v>49.929999999999993</v>
      </c>
      <c r="I1075" s="270"/>
      <c r="J1075" s="266"/>
      <c r="K1075" s="266"/>
      <c r="L1075" s="271"/>
      <c r="M1075" s="272"/>
      <c r="N1075" s="273"/>
      <c r="O1075" s="273"/>
      <c r="P1075" s="273"/>
      <c r="Q1075" s="273"/>
      <c r="R1075" s="273"/>
      <c r="S1075" s="273"/>
      <c r="T1075" s="274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5" t="s">
        <v>147</v>
      </c>
      <c r="AU1075" s="275" t="s">
        <v>83</v>
      </c>
      <c r="AV1075" s="15" t="s">
        <v>145</v>
      </c>
      <c r="AW1075" s="15" t="s">
        <v>35</v>
      </c>
      <c r="AX1075" s="15" t="s">
        <v>81</v>
      </c>
      <c r="AY1075" s="275" t="s">
        <v>137</v>
      </c>
    </row>
    <row r="1076" s="2" customFormat="1" ht="21.75" customHeight="1">
      <c r="A1076" s="40"/>
      <c r="B1076" s="41"/>
      <c r="C1076" s="220" t="s">
        <v>1030</v>
      </c>
      <c r="D1076" s="220" t="s">
        <v>140</v>
      </c>
      <c r="E1076" s="221" t="s">
        <v>2304</v>
      </c>
      <c r="F1076" s="222" t="s">
        <v>2305</v>
      </c>
      <c r="G1076" s="223" t="s">
        <v>143</v>
      </c>
      <c r="H1076" s="224">
        <v>49.93</v>
      </c>
      <c r="I1076" s="225"/>
      <c r="J1076" s="226">
        <f>ROUND(I1076*H1076,2)</f>
        <v>0</v>
      </c>
      <c r="K1076" s="222" t="s">
        <v>144</v>
      </c>
      <c r="L1076" s="46"/>
      <c r="M1076" s="227" t="s">
        <v>19</v>
      </c>
      <c r="N1076" s="228" t="s">
        <v>44</v>
      </c>
      <c r="O1076" s="86"/>
      <c r="P1076" s="229">
        <f>O1076*H1076</f>
        <v>0</v>
      </c>
      <c r="Q1076" s="229">
        <v>0.00012999999999999999</v>
      </c>
      <c r="R1076" s="229">
        <f>Q1076*H1076</f>
        <v>0.0064908999999999991</v>
      </c>
      <c r="S1076" s="229">
        <v>0</v>
      </c>
      <c r="T1076" s="230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31" t="s">
        <v>239</v>
      </c>
      <c r="AT1076" s="231" t="s">
        <v>140</v>
      </c>
      <c r="AU1076" s="231" t="s">
        <v>83</v>
      </c>
      <c r="AY1076" s="19" t="s">
        <v>137</v>
      </c>
      <c r="BE1076" s="232">
        <f>IF(N1076="základní",J1076,0)</f>
        <v>0</v>
      </c>
      <c r="BF1076" s="232">
        <f>IF(N1076="snížená",J1076,0)</f>
        <v>0</v>
      </c>
      <c r="BG1076" s="232">
        <f>IF(N1076="zákl. přenesená",J1076,0)</f>
        <v>0</v>
      </c>
      <c r="BH1076" s="232">
        <f>IF(N1076="sníž. přenesená",J1076,0)</f>
        <v>0</v>
      </c>
      <c r="BI1076" s="232">
        <f>IF(N1076="nulová",J1076,0)</f>
        <v>0</v>
      </c>
      <c r="BJ1076" s="19" t="s">
        <v>81</v>
      </c>
      <c r="BK1076" s="232">
        <f>ROUND(I1076*H1076,2)</f>
        <v>0</v>
      </c>
      <c r="BL1076" s="19" t="s">
        <v>239</v>
      </c>
      <c r="BM1076" s="231" t="s">
        <v>2306</v>
      </c>
    </row>
    <row r="1077" s="14" customFormat="1">
      <c r="A1077" s="14"/>
      <c r="B1077" s="244"/>
      <c r="C1077" s="245"/>
      <c r="D1077" s="235" t="s">
        <v>147</v>
      </c>
      <c r="E1077" s="246" t="s">
        <v>19</v>
      </c>
      <c r="F1077" s="247" t="s">
        <v>2188</v>
      </c>
      <c r="G1077" s="245"/>
      <c r="H1077" s="248">
        <v>64.019999999999996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4" t="s">
        <v>147</v>
      </c>
      <c r="AU1077" s="254" t="s">
        <v>83</v>
      </c>
      <c r="AV1077" s="14" t="s">
        <v>83</v>
      </c>
      <c r="AW1077" s="14" t="s">
        <v>35</v>
      </c>
      <c r="AX1077" s="14" t="s">
        <v>73</v>
      </c>
      <c r="AY1077" s="254" t="s">
        <v>137</v>
      </c>
    </row>
    <row r="1078" s="14" customFormat="1">
      <c r="A1078" s="14"/>
      <c r="B1078" s="244"/>
      <c r="C1078" s="245"/>
      <c r="D1078" s="235" t="s">
        <v>147</v>
      </c>
      <c r="E1078" s="246" t="s">
        <v>19</v>
      </c>
      <c r="F1078" s="247" t="s">
        <v>2189</v>
      </c>
      <c r="G1078" s="245"/>
      <c r="H1078" s="248">
        <v>-2.0899999999999999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147</v>
      </c>
      <c r="AU1078" s="254" t="s">
        <v>83</v>
      </c>
      <c r="AV1078" s="14" t="s">
        <v>83</v>
      </c>
      <c r="AW1078" s="14" t="s">
        <v>35</v>
      </c>
      <c r="AX1078" s="14" t="s">
        <v>73</v>
      </c>
      <c r="AY1078" s="254" t="s">
        <v>137</v>
      </c>
    </row>
    <row r="1079" s="13" customFormat="1">
      <c r="A1079" s="13"/>
      <c r="B1079" s="233"/>
      <c r="C1079" s="234"/>
      <c r="D1079" s="235" t="s">
        <v>147</v>
      </c>
      <c r="E1079" s="236" t="s">
        <v>19</v>
      </c>
      <c r="F1079" s="237" t="s">
        <v>2190</v>
      </c>
      <c r="G1079" s="234"/>
      <c r="H1079" s="236" t="s">
        <v>19</v>
      </c>
      <c r="I1079" s="238"/>
      <c r="J1079" s="234"/>
      <c r="K1079" s="234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147</v>
      </c>
      <c r="AU1079" s="243" t="s">
        <v>83</v>
      </c>
      <c r="AV1079" s="13" t="s">
        <v>81</v>
      </c>
      <c r="AW1079" s="13" t="s">
        <v>35</v>
      </c>
      <c r="AX1079" s="13" t="s">
        <v>73</v>
      </c>
      <c r="AY1079" s="243" t="s">
        <v>137</v>
      </c>
    </row>
    <row r="1080" s="14" customFormat="1">
      <c r="A1080" s="14"/>
      <c r="B1080" s="244"/>
      <c r="C1080" s="245"/>
      <c r="D1080" s="235" t="s">
        <v>147</v>
      </c>
      <c r="E1080" s="246" t="s">
        <v>19</v>
      </c>
      <c r="F1080" s="247" t="s">
        <v>2191</v>
      </c>
      <c r="G1080" s="245"/>
      <c r="H1080" s="248">
        <v>-3.75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147</v>
      </c>
      <c r="AU1080" s="254" t="s">
        <v>83</v>
      </c>
      <c r="AV1080" s="14" t="s">
        <v>83</v>
      </c>
      <c r="AW1080" s="14" t="s">
        <v>35</v>
      </c>
      <c r="AX1080" s="14" t="s">
        <v>73</v>
      </c>
      <c r="AY1080" s="254" t="s">
        <v>137</v>
      </c>
    </row>
    <row r="1081" s="14" customFormat="1">
      <c r="A1081" s="14"/>
      <c r="B1081" s="244"/>
      <c r="C1081" s="245"/>
      <c r="D1081" s="235" t="s">
        <v>147</v>
      </c>
      <c r="E1081" s="246" t="s">
        <v>19</v>
      </c>
      <c r="F1081" s="247" t="s">
        <v>2192</v>
      </c>
      <c r="G1081" s="245"/>
      <c r="H1081" s="248">
        <v>-8.25</v>
      </c>
      <c r="I1081" s="249"/>
      <c r="J1081" s="245"/>
      <c r="K1081" s="245"/>
      <c r="L1081" s="250"/>
      <c r="M1081" s="251"/>
      <c r="N1081" s="252"/>
      <c r="O1081" s="252"/>
      <c r="P1081" s="252"/>
      <c r="Q1081" s="252"/>
      <c r="R1081" s="252"/>
      <c r="S1081" s="252"/>
      <c r="T1081" s="25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4" t="s">
        <v>147</v>
      </c>
      <c r="AU1081" s="254" t="s">
        <v>83</v>
      </c>
      <c r="AV1081" s="14" t="s">
        <v>83</v>
      </c>
      <c r="AW1081" s="14" t="s">
        <v>35</v>
      </c>
      <c r="AX1081" s="14" t="s">
        <v>73</v>
      </c>
      <c r="AY1081" s="254" t="s">
        <v>137</v>
      </c>
    </row>
    <row r="1082" s="15" customFormat="1">
      <c r="A1082" s="15"/>
      <c r="B1082" s="265"/>
      <c r="C1082" s="266"/>
      <c r="D1082" s="235" t="s">
        <v>147</v>
      </c>
      <c r="E1082" s="267" t="s">
        <v>19</v>
      </c>
      <c r="F1082" s="268" t="s">
        <v>201</v>
      </c>
      <c r="G1082" s="266"/>
      <c r="H1082" s="269">
        <v>49.929999999999993</v>
      </c>
      <c r="I1082" s="270"/>
      <c r="J1082" s="266"/>
      <c r="K1082" s="266"/>
      <c r="L1082" s="271"/>
      <c r="M1082" s="272"/>
      <c r="N1082" s="273"/>
      <c r="O1082" s="273"/>
      <c r="P1082" s="273"/>
      <c r="Q1082" s="273"/>
      <c r="R1082" s="273"/>
      <c r="S1082" s="273"/>
      <c r="T1082" s="274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75" t="s">
        <v>147</v>
      </c>
      <c r="AU1082" s="275" t="s">
        <v>83</v>
      </c>
      <c r="AV1082" s="15" t="s">
        <v>145</v>
      </c>
      <c r="AW1082" s="15" t="s">
        <v>35</v>
      </c>
      <c r="AX1082" s="15" t="s">
        <v>81</v>
      </c>
      <c r="AY1082" s="275" t="s">
        <v>137</v>
      </c>
    </row>
    <row r="1083" s="2" customFormat="1" ht="21.75" customHeight="1">
      <c r="A1083" s="40"/>
      <c r="B1083" s="41"/>
      <c r="C1083" s="220" t="s">
        <v>1036</v>
      </c>
      <c r="D1083" s="220" t="s">
        <v>140</v>
      </c>
      <c r="E1083" s="221" t="s">
        <v>2307</v>
      </c>
      <c r="F1083" s="222" t="s">
        <v>2308</v>
      </c>
      <c r="G1083" s="223" t="s">
        <v>143</v>
      </c>
      <c r="H1083" s="224">
        <v>49.93</v>
      </c>
      <c r="I1083" s="225"/>
      <c r="J1083" s="226">
        <f>ROUND(I1083*H1083,2)</f>
        <v>0</v>
      </c>
      <c r="K1083" s="222" t="s">
        <v>144</v>
      </c>
      <c r="L1083" s="46"/>
      <c r="M1083" s="227" t="s">
        <v>19</v>
      </c>
      <c r="N1083" s="228" t="s">
        <v>44</v>
      </c>
      <c r="O1083" s="86"/>
      <c r="P1083" s="229">
        <f>O1083*H1083</f>
        <v>0</v>
      </c>
      <c r="Q1083" s="229">
        <v>0.00012</v>
      </c>
      <c r="R1083" s="229">
        <f>Q1083*H1083</f>
        <v>0.0059915999999999997</v>
      </c>
      <c r="S1083" s="229">
        <v>0</v>
      </c>
      <c r="T1083" s="230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31" t="s">
        <v>239</v>
      </c>
      <c r="AT1083" s="231" t="s">
        <v>140</v>
      </c>
      <c r="AU1083" s="231" t="s">
        <v>83</v>
      </c>
      <c r="AY1083" s="19" t="s">
        <v>137</v>
      </c>
      <c r="BE1083" s="232">
        <f>IF(N1083="základní",J1083,0)</f>
        <v>0</v>
      </c>
      <c r="BF1083" s="232">
        <f>IF(N1083="snížená",J1083,0)</f>
        <v>0</v>
      </c>
      <c r="BG1083" s="232">
        <f>IF(N1083="zákl. přenesená",J1083,0)</f>
        <v>0</v>
      </c>
      <c r="BH1083" s="232">
        <f>IF(N1083="sníž. přenesená",J1083,0)</f>
        <v>0</v>
      </c>
      <c r="BI1083" s="232">
        <f>IF(N1083="nulová",J1083,0)</f>
        <v>0</v>
      </c>
      <c r="BJ1083" s="19" t="s">
        <v>81</v>
      </c>
      <c r="BK1083" s="232">
        <f>ROUND(I1083*H1083,2)</f>
        <v>0</v>
      </c>
      <c r="BL1083" s="19" t="s">
        <v>239</v>
      </c>
      <c r="BM1083" s="231" t="s">
        <v>2309</v>
      </c>
    </row>
    <row r="1084" s="14" customFormat="1">
      <c r="A1084" s="14"/>
      <c r="B1084" s="244"/>
      <c r="C1084" s="245"/>
      <c r="D1084" s="235" t="s">
        <v>147</v>
      </c>
      <c r="E1084" s="246" t="s">
        <v>19</v>
      </c>
      <c r="F1084" s="247" t="s">
        <v>2188</v>
      </c>
      <c r="G1084" s="245"/>
      <c r="H1084" s="248">
        <v>64.019999999999996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147</v>
      </c>
      <c r="AU1084" s="254" t="s">
        <v>83</v>
      </c>
      <c r="AV1084" s="14" t="s">
        <v>83</v>
      </c>
      <c r="AW1084" s="14" t="s">
        <v>35</v>
      </c>
      <c r="AX1084" s="14" t="s">
        <v>73</v>
      </c>
      <c r="AY1084" s="254" t="s">
        <v>137</v>
      </c>
    </row>
    <row r="1085" s="14" customFormat="1">
      <c r="A1085" s="14"/>
      <c r="B1085" s="244"/>
      <c r="C1085" s="245"/>
      <c r="D1085" s="235" t="s">
        <v>147</v>
      </c>
      <c r="E1085" s="246" t="s">
        <v>19</v>
      </c>
      <c r="F1085" s="247" t="s">
        <v>2189</v>
      </c>
      <c r="G1085" s="245"/>
      <c r="H1085" s="248">
        <v>-2.0899999999999999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147</v>
      </c>
      <c r="AU1085" s="254" t="s">
        <v>83</v>
      </c>
      <c r="AV1085" s="14" t="s">
        <v>83</v>
      </c>
      <c r="AW1085" s="14" t="s">
        <v>35</v>
      </c>
      <c r="AX1085" s="14" t="s">
        <v>73</v>
      </c>
      <c r="AY1085" s="254" t="s">
        <v>137</v>
      </c>
    </row>
    <row r="1086" s="13" customFormat="1">
      <c r="A1086" s="13"/>
      <c r="B1086" s="233"/>
      <c r="C1086" s="234"/>
      <c r="D1086" s="235" t="s">
        <v>147</v>
      </c>
      <c r="E1086" s="236" t="s">
        <v>19</v>
      </c>
      <c r="F1086" s="237" t="s">
        <v>2190</v>
      </c>
      <c r="G1086" s="234"/>
      <c r="H1086" s="236" t="s">
        <v>19</v>
      </c>
      <c r="I1086" s="238"/>
      <c r="J1086" s="234"/>
      <c r="K1086" s="234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147</v>
      </c>
      <c r="AU1086" s="243" t="s">
        <v>83</v>
      </c>
      <c r="AV1086" s="13" t="s">
        <v>81</v>
      </c>
      <c r="AW1086" s="13" t="s">
        <v>35</v>
      </c>
      <c r="AX1086" s="13" t="s">
        <v>73</v>
      </c>
      <c r="AY1086" s="243" t="s">
        <v>137</v>
      </c>
    </row>
    <row r="1087" s="14" customFormat="1">
      <c r="A1087" s="14"/>
      <c r="B1087" s="244"/>
      <c r="C1087" s="245"/>
      <c r="D1087" s="235" t="s">
        <v>147</v>
      </c>
      <c r="E1087" s="246" t="s">
        <v>19</v>
      </c>
      <c r="F1087" s="247" t="s">
        <v>2191</v>
      </c>
      <c r="G1087" s="245"/>
      <c r="H1087" s="248">
        <v>-3.75</v>
      </c>
      <c r="I1087" s="249"/>
      <c r="J1087" s="245"/>
      <c r="K1087" s="245"/>
      <c r="L1087" s="250"/>
      <c r="M1087" s="251"/>
      <c r="N1087" s="252"/>
      <c r="O1087" s="252"/>
      <c r="P1087" s="252"/>
      <c r="Q1087" s="252"/>
      <c r="R1087" s="252"/>
      <c r="S1087" s="252"/>
      <c r="T1087" s="25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4" t="s">
        <v>147</v>
      </c>
      <c r="AU1087" s="254" t="s">
        <v>83</v>
      </c>
      <c r="AV1087" s="14" t="s">
        <v>83</v>
      </c>
      <c r="AW1087" s="14" t="s">
        <v>35</v>
      </c>
      <c r="AX1087" s="14" t="s">
        <v>73</v>
      </c>
      <c r="AY1087" s="254" t="s">
        <v>137</v>
      </c>
    </row>
    <row r="1088" s="14" customFormat="1">
      <c r="A1088" s="14"/>
      <c r="B1088" s="244"/>
      <c r="C1088" s="245"/>
      <c r="D1088" s="235" t="s">
        <v>147</v>
      </c>
      <c r="E1088" s="246" t="s">
        <v>19</v>
      </c>
      <c r="F1088" s="247" t="s">
        <v>2192</v>
      </c>
      <c r="G1088" s="245"/>
      <c r="H1088" s="248">
        <v>-8.25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4" t="s">
        <v>147</v>
      </c>
      <c r="AU1088" s="254" t="s">
        <v>83</v>
      </c>
      <c r="AV1088" s="14" t="s">
        <v>83</v>
      </c>
      <c r="AW1088" s="14" t="s">
        <v>35</v>
      </c>
      <c r="AX1088" s="14" t="s">
        <v>73</v>
      </c>
      <c r="AY1088" s="254" t="s">
        <v>137</v>
      </c>
    </row>
    <row r="1089" s="15" customFormat="1">
      <c r="A1089" s="15"/>
      <c r="B1089" s="265"/>
      <c r="C1089" s="266"/>
      <c r="D1089" s="235" t="s">
        <v>147</v>
      </c>
      <c r="E1089" s="267" t="s">
        <v>19</v>
      </c>
      <c r="F1089" s="268" t="s">
        <v>201</v>
      </c>
      <c r="G1089" s="266"/>
      <c r="H1089" s="269">
        <v>49.929999999999993</v>
      </c>
      <c r="I1089" s="270"/>
      <c r="J1089" s="266"/>
      <c r="K1089" s="266"/>
      <c r="L1089" s="271"/>
      <c r="M1089" s="272"/>
      <c r="N1089" s="273"/>
      <c r="O1089" s="273"/>
      <c r="P1089" s="273"/>
      <c r="Q1089" s="273"/>
      <c r="R1089" s="273"/>
      <c r="S1089" s="273"/>
      <c r="T1089" s="274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75" t="s">
        <v>147</v>
      </c>
      <c r="AU1089" s="275" t="s">
        <v>83</v>
      </c>
      <c r="AV1089" s="15" t="s">
        <v>145</v>
      </c>
      <c r="AW1089" s="15" t="s">
        <v>35</v>
      </c>
      <c r="AX1089" s="15" t="s">
        <v>81</v>
      </c>
      <c r="AY1089" s="275" t="s">
        <v>137</v>
      </c>
    </row>
    <row r="1090" s="2" customFormat="1" ht="21.75" customHeight="1">
      <c r="A1090" s="40"/>
      <c r="B1090" s="41"/>
      <c r="C1090" s="220" t="s">
        <v>1043</v>
      </c>
      <c r="D1090" s="220" t="s">
        <v>140</v>
      </c>
      <c r="E1090" s="221" t="s">
        <v>2310</v>
      </c>
      <c r="F1090" s="222" t="s">
        <v>2311</v>
      </c>
      <c r="G1090" s="223" t="s">
        <v>143</v>
      </c>
      <c r="H1090" s="224">
        <v>49.93</v>
      </c>
      <c r="I1090" s="225"/>
      <c r="J1090" s="226">
        <f>ROUND(I1090*H1090,2)</f>
        <v>0</v>
      </c>
      <c r="K1090" s="222" t="s">
        <v>144</v>
      </c>
      <c r="L1090" s="46"/>
      <c r="M1090" s="227" t="s">
        <v>19</v>
      </c>
      <c r="N1090" s="228" t="s">
        <v>44</v>
      </c>
      <c r="O1090" s="86"/>
      <c r="P1090" s="229">
        <f>O1090*H1090</f>
        <v>0</v>
      </c>
      <c r="Q1090" s="229">
        <v>0.00029</v>
      </c>
      <c r="R1090" s="229">
        <f>Q1090*H1090</f>
        <v>0.0144797</v>
      </c>
      <c r="S1090" s="229">
        <v>0</v>
      </c>
      <c r="T1090" s="230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31" t="s">
        <v>239</v>
      </c>
      <c r="AT1090" s="231" t="s">
        <v>140</v>
      </c>
      <c r="AU1090" s="231" t="s">
        <v>83</v>
      </c>
      <c r="AY1090" s="19" t="s">
        <v>137</v>
      </c>
      <c r="BE1090" s="232">
        <f>IF(N1090="základní",J1090,0)</f>
        <v>0</v>
      </c>
      <c r="BF1090" s="232">
        <f>IF(N1090="snížená",J1090,0)</f>
        <v>0</v>
      </c>
      <c r="BG1090" s="232">
        <f>IF(N1090="zákl. přenesená",J1090,0)</f>
        <v>0</v>
      </c>
      <c r="BH1090" s="232">
        <f>IF(N1090="sníž. přenesená",J1090,0)</f>
        <v>0</v>
      </c>
      <c r="BI1090" s="232">
        <f>IF(N1090="nulová",J1090,0)</f>
        <v>0</v>
      </c>
      <c r="BJ1090" s="19" t="s">
        <v>81</v>
      </c>
      <c r="BK1090" s="232">
        <f>ROUND(I1090*H1090,2)</f>
        <v>0</v>
      </c>
      <c r="BL1090" s="19" t="s">
        <v>239</v>
      </c>
      <c r="BM1090" s="231" t="s">
        <v>2312</v>
      </c>
    </row>
    <row r="1091" s="14" customFormat="1">
      <c r="A1091" s="14"/>
      <c r="B1091" s="244"/>
      <c r="C1091" s="245"/>
      <c r="D1091" s="235" t="s">
        <v>147</v>
      </c>
      <c r="E1091" s="246" t="s">
        <v>19</v>
      </c>
      <c r="F1091" s="247" t="s">
        <v>2188</v>
      </c>
      <c r="G1091" s="245"/>
      <c r="H1091" s="248">
        <v>64.019999999999996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147</v>
      </c>
      <c r="AU1091" s="254" t="s">
        <v>83</v>
      </c>
      <c r="AV1091" s="14" t="s">
        <v>83</v>
      </c>
      <c r="AW1091" s="14" t="s">
        <v>35</v>
      </c>
      <c r="AX1091" s="14" t="s">
        <v>73</v>
      </c>
      <c r="AY1091" s="254" t="s">
        <v>137</v>
      </c>
    </row>
    <row r="1092" s="14" customFormat="1">
      <c r="A1092" s="14"/>
      <c r="B1092" s="244"/>
      <c r="C1092" s="245"/>
      <c r="D1092" s="235" t="s">
        <v>147</v>
      </c>
      <c r="E1092" s="246" t="s">
        <v>19</v>
      </c>
      <c r="F1092" s="247" t="s">
        <v>2189</v>
      </c>
      <c r="G1092" s="245"/>
      <c r="H1092" s="248">
        <v>-2.0899999999999999</v>
      </c>
      <c r="I1092" s="249"/>
      <c r="J1092" s="245"/>
      <c r="K1092" s="245"/>
      <c r="L1092" s="250"/>
      <c r="M1092" s="251"/>
      <c r="N1092" s="252"/>
      <c r="O1092" s="252"/>
      <c r="P1092" s="252"/>
      <c r="Q1092" s="252"/>
      <c r="R1092" s="252"/>
      <c r="S1092" s="252"/>
      <c r="T1092" s="25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4" t="s">
        <v>147</v>
      </c>
      <c r="AU1092" s="254" t="s">
        <v>83</v>
      </c>
      <c r="AV1092" s="14" t="s">
        <v>83</v>
      </c>
      <c r="AW1092" s="14" t="s">
        <v>35</v>
      </c>
      <c r="AX1092" s="14" t="s">
        <v>73</v>
      </c>
      <c r="AY1092" s="254" t="s">
        <v>137</v>
      </c>
    </row>
    <row r="1093" s="13" customFormat="1">
      <c r="A1093" s="13"/>
      <c r="B1093" s="233"/>
      <c r="C1093" s="234"/>
      <c r="D1093" s="235" t="s">
        <v>147</v>
      </c>
      <c r="E1093" s="236" t="s">
        <v>19</v>
      </c>
      <c r="F1093" s="237" t="s">
        <v>2190</v>
      </c>
      <c r="G1093" s="234"/>
      <c r="H1093" s="236" t="s">
        <v>19</v>
      </c>
      <c r="I1093" s="238"/>
      <c r="J1093" s="234"/>
      <c r="K1093" s="234"/>
      <c r="L1093" s="239"/>
      <c r="M1093" s="240"/>
      <c r="N1093" s="241"/>
      <c r="O1093" s="241"/>
      <c r="P1093" s="241"/>
      <c r="Q1093" s="241"/>
      <c r="R1093" s="241"/>
      <c r="S1093" s="241"/>
      <c r="T1093" s="24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3" t="s">
        <v>147</v>
      </c>
      <c r="AU1093" s="243" t="s">
        <v>83</v>
      </c>
      <c r="AV1093" s="13" t="s">
        <v>81</v>
      </c>
      <c r="AW1093" s="13" t="s">
        <v>35</v>
      </c>
      <c r="AX1093" s="13" t="s">
        <v>73</v>
      </c>
      <c r="AY1093" s="243" t="s">
        <v>137</v>
      </c>
    </row>
    <row r="1094" s="14" customFormat="1">
      <c r="A1094" s="14"/>
      <c r="B1094" s="244"/>
      <c r="C1094" s="245"/>
      <c r="D1094" s="235" t="s">
        <v>147</v>
      </c>
      <c r="E1094" s="246" t="s">
        <v>19</v>
      </c>
      <c r="F1094" s="247" t="s">
        <v>2191</v>
      </c>
      <c r="G1094" s="245"/>
      <c r="H1094" s="248">
        <v>-3.75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4" t="s">
        <v>147</v>
      </c>
      <c r="AU1094" s="254" t="s">
        <v>83</v>
      </c>
      <c r="AV1094" s="14" t="s">
        <v>83</v>
      </c>
      <c r="AW1094" s="14" t="s">
        <v>35</v>
      </c>
      <c r="AX1094" s="14" t="s">
        <v>73</v>
      </c>
      <c r="AY1094" s="254" t="s">
        <v>137</v>
      </c>
    </row>
    <row r="1095" s="14" customFormat="1">
      <c r="A1095" s="14"/>
      <c r="B1095" s="244"/>
      <c r="C1095" s="245"/>
      <c r="D1095" s="235" t="s">
        <v>147</v>
      </c>
      <c r="E1095" s="246" t="s">
        <v>19</v>
      </c>
      <c r="F1095" s="247" t="s">
        <v>2192</v>
      </c>
      <c r="G1095" s="245"/>
      <c r="H1095" s="248">
        <v>-8.25</v>
      </c>
      <c r="I1095" s="249"/>
      <c r="J1095" s="245"/>
      <c r="K1095" s="245"/>
      <c r="L1095" s="250"/>
      <c r="M1095" s="251"/>
      <c r="N1095" s="252"/>
      <c r="O1095" s="252"/>
      <c r="P1095" s="252"/>
      <c r="Q1095" s="252"/>
      <c r="R1095" s="252"/>
      <c r="S1095" s="252"/>
      <c r="T1095" s="25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4" t="s">
        <v>147</v>
      </c>
      <c r="AU1095" s="254" t="s">
        <v>83</v>
      </c>
      <c r="AV1095" s="14" t="s">
        <v>83</v>
      </c>
      <c r="AW1095" s="14" t="s">
        <v>35</v>
      </c>
      <c r="AX1095" s="14" t="s">
        <v>73</v>
      </c>
      <c r="AY1095" s="254" t="s">
        <v>137</v>
      </c>
    </row>
    <row r="1096" s="15" customFormat="1">
      <c r="A1096" s="15"/>
      <c r="B1096" s="265"/>
      <c r="C1096" s="266"/>
      <c r="D1096" s="235" t="s">
        <v>147</v>
      </c>
      <c r="E1096" s="267" t="s">
        <v>19</v>
      </c>
      <c r="F1096" s="268" t="s">
        <v>201</v>
      </c>
      <c r="G1096" s="266"/>
      <c r="H1096" s="269">
        <v>49.929999999999993</v>
      </c>
      <c r="I1096" s="270"/>
      <c r="J1096" s="266"/>
      <c r="K1096" s="266"/>
      <c r="L1096" s="271"/>
      <c r="M1096" s="272"/>
      <c r="N1096" s="273"/>
      <c r="O1096" s="273"/>
      <c r="P1096" s="273"/>
      <c r="Q1096" s="273"/>
      <c r="R1096" s="273"/>
      <c r="S1096" s="273"/>
      <c r="T1096" s="274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75" t="s">
        <v>147</v>
      </c>
      <c r="AU1096" s="275" t="s">
        <v>83</v>
      </c>
      <c r="AV1096" s="15" t="s">
        <v>145</v>
      </c>
      <c r="AW1096" s="15" t="s">
        <v>35</v>
      </c>
      <c r="AX1096" s="15" t="s">
        <v>81</v>
      </c>
      <c r="AY1096" s="275" t="s">
        <v>137</v>
      </c>
    </row>
    <row r="1097" s="2" customFormat="1" ht="21.75" customHeight="1">
      <c r="A1097" s="40"/>
      <c r="B1097" s="41"/>
      <c r="C1097" s="220" t="s">
        <v>1050</v>
      </c>
      <c r="D1097" s="220" t="s">
        <v>140</v>
      </c>
      <c r="E1097" s="221" t="s">
        <v>1610</v>
      </c>
      <c r="F1097" s="222" t="s">
        <v>1611</v>
      </c>
      <c r="G1097" s="223" t="s">
        <v>143</v>
      </c>
      <c r="H1097" s="224">
        <v>34.170999999999999</v>
      </c>
      <c r="I1097" s="225"/>
      <c r="J1097" s="226">
        <f>ROUND(I1097*H1097,2)</f>
        <v>0</v>
      </c>
      <c r="K1097" s="222" t="s">
        <v>144</v>
      </c>
      <c r="L1097" s="46"/>
      <c r="M1097" s="227" t="s">
        <v>19</v>
      </c>
      <c r="N1097" s="228" t="s">
        <v>44</v>
      </c>
      <c r="O1097" s="86"/>
      <c r="P1097" s="229">
        <f>O1097*H1097</f>
        <v>0</v>
      </c>
      <c r="Q1097" s="229">
        <v>0</v>
      </c>
      <c r="R1097" s="229">
        <f>Q1097*H1097</f>
        <v>0</v>
      </c>
      <c r="S1097" s="229">
        <v>0</v>
      </c>
      <c r="T1097" s="230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31" t="s">
        <v>239</v>
      </c>
      <c r="AT1097" s="231" t="s">
        <v>140</v>
      </c>
      <c r="AU1097" s="231" t="s">
        <v>83</v>
      </c>
      <c r="AY1097" s="19" t="s">
        <v>137</v>
      </c>
      <c r="BE1097" s="232">
        <f>IF(N1097="základní",J1097,0)</f>
        <v>0</v>
      </c>
      <c r="BF1097" s="232">
        <f>IF(N1097="snížená",J1097,0)</f>
        <v>0</v>
      </c>
      <c r="BG1097" s="232">
        <f>IF(N1097="zákl. přenesená",J1097,0)</f>
        <v>0</v>
      </c>
      <c r="BH1097" s="232">
        <f>IF(N1097="sníž. přenesená",J1097,0)</f>
        <v>0</v>
      </c>
      <c r="BI1097" s="232">
        <f>IF(N1097="nulová",J1097,0)</f>
        <v>0</v>
      </c>
      <c r="BJ1097" s="19" t="s">
        <v>81</v>
      </c>
      <c r="BK1097" s="232">
        <f>ROUND(I1097*H1097,2)</f>
        <v>0</v>
      </c>
      <c r="BL1097" s="19" t="s">
        <v>239</v>
      </c>
      <c r="BM1097" s="231" t="s">
        <v>2313</v>
      </c>
    </row>
    <row r="1098" s="13" customFormat="1">
      <c r="A1098" s="13"/>
      <c r="B1098" s="233"/>
      <c r="C1098" s="234"/>
      <c r="D1098" s="235" t="s">
        <v>147</v>
      </c>
      <c r="E1098" s="236" t="s">
        <v>19</v>
      </c>
      <c r="F1098" s="237" t="s">
        <v>2229</v>
      </c>
      <c r="G1098" s="234"/>
      <c r="H1098" s="236" t="s">
        <v>19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147</v>
      </c>
      <c r="AU1098" s="243" t="s">
        <v>83</v>
      </c>
      <c r="AV1098" s="13" t="s">
        <v>81</v>
      </c>
      <c r="AW1098" s="13" t="s">
        <v>35</v>
      </c>
      <c r="AX1098" s="13" t="s">
        <v>73</v>
      </c>
      <c r="AY1098" s="243" t="s">
        <v>137</v>
      </c>
    </row>
    <row r="1099" s="14" customFormat="1">
      <c r="A1099" s="14"/>
      <c r="B1099" s="244"/>
      <c r="C1099" s="245"/>
      <c r="D1099" s="235" t="s">
        <v>147</v>
      </c>
      <c r="E1099" s="246" t="s">
        <v>19</v>
      </c>
      <c r="F1099" s="247" t="s">
        <v>2314</v>
      </c>
      <c r="G1099" s="245"/>
      <c r="H1099" s="248">
        <v>8.0999999999999996</v>
      </c>
      <c r="I1099" s="249"/>
      <c r="J1099" s="245"/>
      <c r="K1099" s="245"/>
      <c r="L1099" s="250"/>
      <c r="M1099" s="251"/>
      <c r="N1099" s="252"/>
      <c r="O1099" s="252"/>
      <c r="P1099" s="252"/>
      <c r="Q1099" s="252"/>
      <c r="R1099" s="252"/>
      <c r="S1099" s="252"/>
      <c r="T1099" s="25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4" t="s">
        <v>147</v>
      </c>
      <c r="AU1099" s="254" t="s">
        <v>83</v>
      </c>
      <c r="AV1099" s="14" t="s">
        <v>83</v>
      </c>
      <c r="AW1099" s="14" t="s">
        <v>35</v>
      </c>
      <c r="AX1099" s="14" t="s">
        <v>73</v>
      </c>
      <c r="AY1099" s="254" t="s">
        <v>137</v>
      </c>
    </row>
    <row r="1100" s="14" customFormat="1">
      <c r="A1100" s="14"/>
      <c r="B1100" s="244"/>
      <c r="C1100" s="245"/>
      <c r="D1100" s="235" t="s">
        <v>147</v>
      </c>
      <c r="E1100" s="246" t="s">
        <v>19</v>
      </c>
      <c r="F1100" s="247" t="s">
        <v>2315</v>
      </c>
      <c r="G1100" s="245"/>
      <c r="H1100" s="248">
        <v>1.3600000000000001</v>
      </c>
      <c r="I1100" s="249"/>
      <c r="J1100" s="245"/>
      <c r="K1100" s="245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4" t="s">
        <v>147</v>
      </c>
      <c r="AU1100" s="254" t="s">
        <v>83</v>
      </c>
      <c r="AV1100" s="14" t="s">
        <v>83</v>
      </c>
      <c r="AW1100" s="14" t="s">
        <v>35</v>
      </c>
      <c r="AX1100" s="14" t="s">
        <v>73</v>
      </c>
      <c r="AY1100" s="254" t="s">
        <v>137</v>
      </c>
    </row>
    <row r="1101" s="14" customFormat="1">
      <c r="A1101" s="14"/>
      <c r="B1101" s="244"/>
      <c r="C1101" s="245"/>
      <c r="D1101" s="235" t="s">
        <v>147</v>
      </c>
      <c r="E1101" s="246" t="s">
        <v>19</v>
      </c>
      <c r="F1101" s="247" t="s">
        <v>2316</v>
      </c>
      <c r="G1101" s="245"/>
      <c r="H1101" s="248">
        <v>0.34000000000000002</v>
      </c>
      <c r="I1101" s="249"/>
      <c r="J1101" s="245"/>
      <c r="K1101" s="245"/>
      <c r="L1101" s="250"/>
      <c r="M1101" s="251"/>
      <c r="N1101" s="252"/>
      <c r="O1101" s="252"/>
      <c r="P1101" s="252"/>
      <c r="Q1101" s="252"/>
      <c r="R1101" s="252"/>
      <c r="S1101" s="252"/>
      <c r="T1101" s="253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4" t="s">
        <v>147</v>
      </c>
      <c r="AU1101" s="254" t="s">
        <v>83</v>
      </c>
      <c r="AV1101" s="14" t="s">
        <v>83</v>
      </c>
      <c r="AW1101" s="14" t="s">
        <v>35</v>
      </c>
      <c r="AX1101" s="14" t="s">
        <v>73</v>
      </c>
      <c r="AY1101" s="254" t="s">
        <v>137</v>
      </c>
    </row>
    <row r="1102" s="16" customFormat="1">
      <c r="A1102" s="16"/>
      <c r="B1102" s="276"/>
      <c r="C1102" s="277"/>
      <c r="D1102" s="235" t="s">
        <v>147</v>
      </c>
      <c r="E1102" s="278" t="s">
        <v>19</v>
      </c>
      <c r="F1102" s="279" t="s">
        <v>324</v>
      </c>
      <c r="G1102" s="277"/>
      <c r="H1102" s="280">
        <v>9.7999999999999989</v>
      </c>
      <c r="I1102" s="281"/>
      <c r="J1102" s="277"/>
      <c r="K1102" s="277"/>
      <c r="L1102" s="282"/>
      <c r="M1102" s="283"/>
      <c r="N1102" s="284"/>
      <c r="O1102" s="284"/>
      <c r="P1102" s="284"/>
      <c r="Q1102" s="284"/>
      <c r="R1102" s="284"/>
      <c r="S1102" s="284"/>
      <c r="T1102" s="285"/>
      <c r="U1102" s="16"/>
      <c r="V1102" s="16"/>
      <c r="W1102" s="16"/>
      <c r="X1102" s="16"/>
      <c r="Y1102" s="16"/>
      <c r="Z1102" s="16"/>
      <c r="AA1102" s="16"/>
      <c r="AB1102" s="16"/>
      <c r="AC1102" s="16"/>
      <c r="AD1102" s="16"/>
      <c r="AE1102" s="16"/>
      <c r="AT1102" s="286" t="s">
        <v>147</v>
      </c>
      <c r="AU1102" s="286" t="s">
        <v>83</v>
      </c>
      <c r="AV1102" s="16" t="s">
        <v>138</v>
      </c>
      <c r="AW1102" s="16" t="s">
        <v>35</v>
      </c>
      <c r="AX1102" s="16" t="s">
        <v>73</v>
      </c>
      <c r="AY1102" s="286" t="s">
        <v>137</v>
      </c>
    </row>
    <row r="1103" s="13" customFormat="1">
      <c r="A1103" s="13"/>
      <c r="B1103" s="233"/>
      <c r="C1103" s="234"/>
      <c r="D1103" s="235" t="s">
        <v>147</v>
      </c>
      <c r="E1103" s="236" t="s">
        <v>19</v>
      </c>
      <c r="F1103" s="237" t="s">
        <v>2239</v>
      </c>
      <c r="G1103" s="234"/>
      <c r="H1103" s="236" t="s">
        <v>19</v>
      </c>
      <c r="I1103" s="238"/>
      <c r="J1103" s="234"/>
      <c r="K1103" s="234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147</v>
      </c>
      <c r="AU1103" s="243" t="s">
        <v>83</v>
      </c>
      <c r="AV1103" s="13" t="s">
        <v>81</v>
      </c>
      <c r="AW1103" s="13" t="s">
        <v>35</v>
      </c>
      <c r="AX1103" s="13" t="s">
        <v>73</v>
      </c>
      <c r="AY1103" s="243" t="s">
        <v>137</v>
      </c>
    </row>
    <row r="1104" s="13" customFormat="1">
      <c r="A1104" s="13"/>
      <c r="B1104" s="233"/>
      <c r="C1104" s="234"/>
      <c r="D1104" s="235" t="s">
        <v>147</v>
      </c>
      <c r="E1104" s="236" t="s">
        <v>19</v>
      </c>
      <c r="F1104" s="237" t="s">
        <v>2242</v>
      </c>
      <c r="G1104" s="234"/>
      <c r="H1104" s="236" t="s">
        <v>19</v>
      </c>
      <c r="I1104" s="238"/>
      <c r="J1104" s="234"/>
      <c r="K1104" s="234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147</v>
      </c>
      <c r="AU1104" s="243" t="s">
        <v>83</v>
      </c>
      <c r="AV1104" s="13" t="s">
        <v>81</v>
      </c>
      <c r="AW1104" s="13" t="s">
        <v>35</v>
      </c>
      <c r="AX1104" s="13" t="s">
        <v>73</v>
      </c>
      <c r="AY1104" s="243" t="s">
        <v>137</v>
      </c>
    </row>
    <row r="1105" s="14" customFormat="1">
      <c r="A1105" s="14"/>
      <c r="B1105" s="244"/>
      <c r="C1105" s="245"/>
      <c r="D1105" s="235" t="s">
        <v>147</v>
      </c>
      <c r="E1105" s="246" t="s">
        <v>19</v>
      </c>
      <c r="F1105" s="247" t="s">
        <v>2317</v>
      </c>
      <c r="G1105" s="245"/>
      <c r="H1105" s="248">
        <v>0.074999999999999997</v>
      </c>
      <c r="I1105" s="249"/>
      <c r="J1105" s="245"/>
      <c r="K1105" s="245"/>
      <c r="L1105" s="250"/>
      <c r="M1105" s="251"/>
      <c r="N1105" s="252"/>
      <c r="O1105" s="252"/>
      <c r="P1105" s="252"/>
      <c r="Q1105" s="252"/>
      <c r="R1105" s="252"/>
      <c r="S1105" s="252"/>
      <c r="T1105" s="25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4" t="s">
        <v>147</v>
      </c>
      <c r="AU1105" s="254" t="s">
        <v>83</v>
      </c>
      <c r="AV1105" s="14" t="s">
        <v>83</v>
      </c>
      <c r="AW1105" s="14" t="s">
        <v>35</v>
      </c>
      <c r="AX1105" s="14" t="s">
        <v>73</v>
      </c>
      <c r="AY1105" s="254" t="s">
        <v>137</v>
      </c>
    </row>
    <row r="1106" s="13" customFormat="1">
      <c r="A1106" s="13"/>
      <c r="B1106" s="233"/>
      <c r="C1106" s="234"/>
      <c r="D1106" s="235" t="s">
        <v>147</v>
      </c>
      <c r="E1106" s="236" t="s">
        <v>19</v>
      </c>
      <c r="F1106" s="237" t="s">
        <v>2244</v>
      </c>
      <c r="G1106" s="234"/>
      <c r="H1106" s="236" t="s">
        <v>19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3" t="s">
        <v>147</v>
      </c>
      <c r="AU1106" s="243" t="s">
        <v>83</v>
      </c>
      <c r="AV1106" s="13" t="s">
        <v>81</v>
      </c>
      <c r="AW1106" s="13" t="s">
        <v>35</v>
      </c>
      <c r="AX1106" s="13" t="s">
        <v>73</v>
      </c>
      <c r="AY1106" s="243" t="s">
        <v>137</v>
      </c>
    </row>
    <row r="1107" s="14" customFormat="1">
      <c r="A1107" s="14"/>
      <c r="B1107" s="244"/>
      <c r="C1107" s="245"/>
      <c r="D1107" s="235" t="s">
        <v>147</v>
      </c>
      <c r="E1107" s="246" t="s">
        <v>19</v>
      </c>
      <c r="F1107" s="247" t="s">
        <v>2318</v>
      </c>
      <c r="G1107" s="245"/>
      <c r="H1107" s="248">
        <v>3.073</v>
      </c>
      <c r="I1107" s="249"/>
      <c r="J1107" s="245"/>
      <c r="K1107" s="245"/>
      <c r="L1107" s="250"/>
      <c r="M1107" s="251"/>
      <c r="N1107" s="252"/>
      <c r="O1107" s="252"/>
      <c r="P1107" s="252"/>
      <c r="Q1107" s="252"/>
      <c r="R1107" s="252"/>
      <c r="S1107" s="252"/>
      <c r="T1107" s="25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4" t="s">
        <v>147</v>
      </c>
      <c r="AU1107" s="254" t="s">
        <v>83</v>
      </c>
      <c r="AV1107" s="14" t="s">
        <v>83</v>
      </c>
      <c r="AW1107" s="14" t="s">
        <v>35</v>
      </c>
      <c r="AX1107" s="14" t="s">
        <v>73</v>
      </c>
      <c r="AY1107" s="254" t="s">
        <v>137</v>
      </c>
    </row>
    <row r="1108" s="13" customFormat="1">
      <c r="A1108" s="13"/>
      <c r="B1108" s="233"/>
      <c r="C1108" s="234"/>
      <c r="D1108" s="235" t="s">
        <v>147</v>
      </c>
      <c r="E1108" s="236" t="s">
        <v>19</v>
      </c>
      <c r="F1108" s="237" t="s">
        <v>2246</v>
      </c>
      <c r="G1108" s="234"/>
      <c r="H1108" s="236" t="s">
        <v>19</v>
      </c>
      <c r="I1108" s="238"/>
      <c r="J1108" s="234"/>
      <c r="K1108" s="234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147</v>
      </c>
      <c r="AU1108" s="243" t="s">
        <v>83</v>
      </c>
      <c r="AV1108" s="13" t="s">
        <v>81</v>
      </c>
      <c r="AW1108" s="13" t="s">
        <v>35</v>
      </c>
      <c r="AX1108" s="13" t="s">
        <v>73</v>
      </c>
      <c r="AY1108" s="243" t="s">
        <v>137</v>
      </c>
    </row>
    <row r="1109" s="14" customFormat="1">
      <c r="A1109" s="14"/>
      <c r="B1109" s="244"/>
      <c r="C1109" s="245"/>
      <c r="D1109" s="235" t="s">
        <v>147</v>
      </c>
      <c r="E1109" s="246" t="s">
        <v>19</v>
      </c>
      <c r="F1109" s="247" t="s">
        <v>2319</v>
      </c>
      <c r="G1109" s="245"/>
      <c r="H1109" s="248">
        <v>0.17599999999999999</v>
      </c>
      <c r="I1109" s="249"/>
      <c r="J1109" s="245"/>
      <c r="K1109" s="245"/>
      <c r="L1109" s="250"/>
      <c r="M1109" s="251"/>
      <c r="N1109" s="252"/>
      <c r="O1109" s="252"/>
      <c r="P1109" s="252"/>
      <c r="Q1109" s="252"/>
      <c r="R1109" s="252"/>
      <c r="S1109" s="252"/>
      <c r="T1109" s="25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4" t="s">
        <v>147</v>
      </c>
      <c r="AU1109" s="254" t="s">
        <v>83</v>
      </c>
      <c r="AV1109" s="14" t="s">
        <v>83</v>
      </c>
      <c r="AW1109" s="14" t="s">
        <v>35</v>
      </c>
      <c r="AX1109" s="14" t="s">
        <v>73</v>
      </c>
      <c r="AY1109" s="254" t="s">
        <v>137</v>
      </c>
    </row>
    <row r="1110" s="13" customFormat="1">
      <c r="A1110" s="13"/>
      <c r="B1110" s="233"/>
      <c r="C1110" s="234"/>
      <c r="D1110" s="235" t="s">
        <v>147</v>
      </c>
      <c r="E1110" s="236" t="s">
        <v>19</v>
      </c>
      <c r="F1110" s="237" t="s">
        <v>2257</v>
      </c>
      <c r="G1110" s="234"/>
      <c r="H1110" s="236" t="s">
        <v>19</v>
      </c>
      <c r="I1110" s="238"/>
      <c r="J1110" s="234"/>
      <c r="K1110" s="234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147</v>
      </c>
      <c r="AU1110" s="243" t="s">
        <v>83</v>
      </c>
      <c r="AV1110" s="13" t="s">
        <v>81</v>
      </c>
      <c r="AW1110" s="13" t="s">
        <v>35</v>
      </c>
      <c r="AX1110" s="13" t="s">
        <v>73</v>
      </c>
      <c r="AY1110" s="243" t="s">
        <v>137</v>
      </c>
    </row>
    <row r="1111" s="14" customFormat="1">
      <c r="A1111" s="14"/>
      <c r="B1111" s="244"/>
      <c r="C1111" s="245"/>
      <c r="D1111" s="235" t="s">
        <v>147</v>
      </c>
      <c r="E1111" s="246" t="s">
        <v>19</v>
      </c>
      <c r="F1111" s="247" t="s">
        <v>2320</v>
      </c>
      <c r="G1111" s="245"/>
      <c r="H1111" s="248">
        <v>0.083000000000000004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147</v>
      </c>
      <c r="AU1111" s="254" t="s">
        <v>83</v>
      </c>
      <c r="AV1111" s="14" t="s">
        <v>83</v>
      </c>
      <c r="AW1111" s="14" t="s">
        <v>35</v>
      </c>
      <c r="AX1111" s="14" t="s">
        <v>73</v>
      </c>
      <c r="AY1111" s="254" t="s">
        <v>137</v>
      </c>
    </row>
    <row r="1112" s="16" customFormat="1">
      <c r="A1112" s="16"/>
      <c r="B1112" s="276"/>
      <c r="C1112" s="277"/>
      <c r="D1112" s="235" t="s">
        <v>147</v>
      </c>
      <c r="E1112" s="278" t="s">
        <v>19</v>
      </c>
      <c r="F1112" s="279" t="s">
        <v>324</v>
      </c>
      <c r="G1112" s="277"/>
      <c r="H1112" s="280">
        <v>3.4070000000000005</v>
      </c>
      <c r="I1112" s="281"/>
      <c r="J1112" s="277"/>
      <c r="K1112" s="277"/>
      <c r="L1112" s="282"/>
      <c r="M1112" s="283"/>
      <c r="N1112" s="284"/>
      <c r="O1112" s="284"/>
      <c r="P1112" s="284"/>
      <c r="Q1112" s="284"/>
      <c r="R1112" s="284"/>
      <c r="S1112" s="284"/>
      <c r="T1112" s="285"/>
      <c r="U1112" s="16"/>
      <c r="V1112" s="16"/>
      <c r="W1112" s="16"/>
      <c r="X1112" s="16"/>
      <c r="Y1112" s="16"/>
      <c r="Z1112" s="16"/>
      <c r="AA1112" s="16"/>
      <c r="AB1112" s="16"/>
      <c r="AC1112" s="16"/>
      <c r="AD1112" s="16"/>
      <c r="AE1112" s="16"/>
      <c r="AT1112" s="286" t="s">
        <v>147</v>
      </c>
      <c r="AU1112" s="286" t="s">
        <v>83</v>
      </c>
      <c r="AV1112" s="16" t="s">
        <v>138</v>
      </c>
      <c r="AW1112" s="16" t="s">
        <v>35</v>
      </c>
      <c r="AX1112" s="16" t="s">
        <v>73</v>
      </c>
      <c r="AY1112" s="286" t="s">
        <v>137</v>
      </c>
    </row>
    <row r="1113" s="13" customFormat="1">
      <c r="A1113" s="13"/>
      <c r="B1113" s="233"/>
      <c r="C1113" s="234"/>
      <c r="D1113" s="235" t="s">
        <v>147</v>
      </c>
      <c r="E1113" s="236" t="s">
        <v>19</v>
      </c>
      <c r="F1113" s="237" t="s">
        <v>2239</v>
      </c>
      <c r="G1113" s="234"/>
      <c r="H1113" s="236" t="s">
        <v>19</v>
      </c>
      <c r="I1113" s="238"/>
      <c r="J1113" s="234"/>
      <c r="K1113" s="234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147</v>
      </c>
      <c r="AU1113" s="243" t="s">
        <v>83</v>
      </c>
      <c r="AV1113" s="13" t="s">
        <v>81</v>
      </c>
      <c r="AW1113" s="13" t="s">
        <v>35</v>
      </c>
      <c r="AX1113" s="13" t="s">
        <v>73</v>
      </c>
      <c r="AY1113" s="243" t="s">
        <v>137</v>
      </c>
    </row>
    <row r="1114" s="13" customFormat="1">
      <c r="A1114" s="13"/>
      <c r="B1114" s="233"/>
      <c r="C1114" s="234"/>
      <c r="D1114" s="235" t="s">
        <v>147</v>
      </c>
      <c r="E1114" s="236" t="s">
        <v>19</v>
      </c>
      <c r="F1114" s="237" t="s">
        <v>2248</v>
      </c>
      <c r="G1114" s="234"/>
      <c r="H1114" s="236" t="s">
        <v>19</v>
      </c>
      <c r="I1114" s="238"/>
      <c r="J1114" s="234"/>
      <c r="K1114" s="234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147</v>
      </c>
      <c r="AU1114" s="243" t="s">
        <v>83</v>
      </c>
      <c r="AV1114" s="13" t="s">
        <v>81</v>
      </c>
      <c r="AW1114" s="13" t="s">
        <v>35</v>
      </c>
      <c r="AX1114" s="13" t="s">
        <v>73</v>
      </c>
      <c r="AY1114" s="243" t="s">
        <v>137</v>
      </c>
    </row>
    <row r="1115" s="14" customFormat="1">
      <c r="A1115" s="14"/>
      <c r="B1115" s="244"/>
      <c r="C1115" s="245"/>
      <c r="D1115" s="235" t="s">
        <v>147</v>
      </c>
      <c r="E1115" s="246" t="s">
        <v>19</v>
      </c>
      <c r="F1115" s="247" t="s">
        <v>2321</v>
      </c>
      <c r="G1115" s="245"/>
      <c r="H1115" s="248">
        <v>0.10199999999999999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147</v>
      </c>
      <c r="AU1115" s="254" t="s">
        <v>83</v>
      </c>
      <c r="AV1115" s="14" t="s">
        <v>83</v>
      </c>
      <c r="AW1115" s="14" t="s">
        <v>35</v>
      </c>
      <c r="AX1115" s="14" t="s">
        <v>73</v>
      </c>
      <c r="AY1115" s="254" t="s">
        <v>137</v>
      </c>
    </row>
    <row r="1116" s="13" customFormat="1">
      <c r="A1116" s="13"/>
      <c r="B1116" s="233"/>
      <c r="C1116" s="234"/>
      <c r="D1116" s="235" t="s">
        <v>147</v>
      </c>
      <c r="E1116" s="236" t="s">
        <v>19</v>
      </c>
      <c r="F1116" s="237" t="s">
        <v>2239</v>
      </c>
      <c r="G1116" s="234"/>
      <c r="H1116" s="236" t="s">
        <v>19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147</v>
      </c>
      <c r="AU1116" s="243" t="s">
        <v>83</v>
      </c>
      <c r="AV1116" s="13" t="s">
        <v>81</v>
      </c>
      <c r="AW1116" s="13" t="s">
        <v>35</v>
      </c>
      <c r="AX1116" s="13" t="s">
        <v>73</v>
      </c>
      <c r="AY1116" s="243" t="s">
        <v>137</v>
      </c>
    </row>
    <row r="1117" s="13" customFormat="1">
      <c r="A1117" s="13"/>
      <c r="B1117" s="233"/>
      <c r="C1117" s="234"/>
      <c r="D1117" s="235" t="s">
        <v>147</v>
      </c>
      <c r="E1117" s="236" t="s">
        <v>19</v>
      </c>
      <c r="F1117" s="237" t="s">
        <v>2240</v>
      </c>
      <c r="G1117" s="234"/>
      <c r="H1117" s="236" t="s">
        <v>19</v>
      </c>
      <c r="I1117" s="238"/>
      <c r="J1117" s="234"/>
      <c r="K1117" s="234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3" t="s">
        <v>147</v>
      </c>
      <c r="AU1117" s="243" t="s">
        <v>83</v>
      </c>
      <c r="AV1117" s="13" t="s">
        <v>81</v>
      </c>
      <c r="AW1117" s="13" t="s">
        <v>35</v>
      </c>
      <c r="AX1117" s="13" t="s">
        <v>73</v>
      </c>
      <c r="AY1117" s="243" t="s">
        <v>137</v>
      </c>
    </row>
    <row r="1118" s="14" customFormat="1">
      <c r="A1118" s="14"/>
      <c r="B1118" s="244"/>
      <c r="C1118" s="245"/>
      <c r="D1118" s="235" t="s">
        <v>147</v>
      </c>
      <c r="E1118" s="246" t="s">
        <v>19</v>
      </c>
      <c r="F1118" s="247" t="s">
        <v>2322</v>
      </c>
      <c r="G1118" s="245"/>
      <c r="H1118" s="248">
        <v>0.66000000000000003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147</v>
      </c>
      <c r="AU1118" s="254" t="s">
        <v>83</v>
      </c>
      <c r="AV1118" s="14" t="s">
        <v>83</v>
      </c>
      <c r="AW1118" s="14" t="s">
        <v>35</v>
      </c>
      <c r="AX1118" s="14" t="s">
        <v>73</v>
      </c>
      <c r="AY1118" s="254" t="s">
        <v>137</v>
      </c>
    </row>
    <row r="1119" s="13" customFormat="1">
      <c r="A1119" s="13"/>
      <c r="B1119" s="233"/>
      <c r="C1119" s="234"/>
      <c r="D1119" s="235" t="s">
        <v>147</v>
      </c>
      <c r="E1119" s="236" t="s">
        <v>19</v>
      </c>
      <c r="F1119" s="237" t="s">
        <v>2239</v>
      </c>
      <c r="G1119" s="234"/>
      <c r="H1119" s="236" t="s">
        <v>19</v>
      </c>
      <c r="I1119" s="238"/>
      <c r="J1119" s="234"/>
      <c r="K1119" s="234"/>
      <c r="L1119" s="239"/>
      <c r="M1119" s="240"/>
      <c r="N1119" s="241"/>
      <c r="O1119" s="241"/>
      <c r="P1119" s="241"/>
      <c r="Q1119" s="241"/>
      <c r="R1119" s="241"/>
      <c r="S1119" s="241"/>
      <c r="T1119" s="24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3" t="s">
        <v>147</v>
      </c>
      <c r="AU1119" s="243" t="s">
        <v>83</v>
      </c>
      <c r="AV1119" s="13" t="s">
        <v>81</v>
      </c>
      <c r="AW1119" s="13" t="s">
        <v>35</v>
      </c>
      <c r="AX1119" s="13" t="s">
        <v>73</v>
      </c>
      <c r="AY1119" s="243" t="s">
        <v>137</v>
      </c>
    </row>
    <row r="1120" s="13" customFormat="1">
      <c r="A1120" s="13"/>
      <c r="B1120" s="233"/>
      <c r="C1120" s="234"/>
      <c r="D1120" s="235" t="s">
        <v>147</v>
      </c>
      <c r="E1120" s="236" t="s">
        <v>19</v>
      </c>
      <c r="F1120" s="237" t="s">
        <v>2251</v>
      </c>
      <c r="G1120" s="234"/>
      <c r="H1120" s="236" t="s">
        <v>19</v>
      </c>
      <c r="I1120" s="238"/>
      <c r="J1120" s="234"/>
      <c r="K1120" s="234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3" t="s">
        <v>147</v>
      </c>
      <c r="AU1120" s="243" t="s">
        <v>83</v>
      </c>
      <c r="AV1120" s="13" t="s">
        <v>81</v>
      </c>
      <c r="AW1120" s="13" t="s">
        <v>35</v>
      </c>
      <c r="AX1120" s="13" t="s">
        <v>73</v>
      </c>
      <c r="AY1120" s="243" t="s">
        <v>137</v>
      </c>
    </row>
    <row r="1121" s="14" customFormat="1">
      <c r="A1121" s="14"/>
      <c r="B1121" s="244"/>
      <c r="C1121" s="245"/>
      <c r="D1121" s="235" t="s">
        <v>147</v>
      </c>
      <c r="E1121" s="246" t="s">
        <v>19</v>
      </c>
      <c r="F1121" s="247" t="s">
        <v>2323</v>
      </c>
      <c r="G1121" s="245"/>
      <c r="H1121" s="248">
        <v>0.20200000000000001</v>
      </c>
      <c r="I1121" s="249"/>
      <c r="J1121" s="245"/>
      <c r="K1121" s="245"/>
      <c r="L1121" s="250"/>
      <c r="M1121" s="251"/>
      <c r="N1121" s="252"/>
      <c r="O1121" s="252"/>
      <c r="P1121" s="252"/>
      <c r="Q1121" s="252"/>
      <c r="R1121" s="252"/>
      <c r="S1121" s="252"/>
      <c r="T1121" s="25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4" t="s">
        <v>147</v>
      </c>
      <c r="AU1121" s="254" t="s">
        <v>83</v>
      </c>
      <c r="AV1121" s="14" t="s">
        <v>83</v>
      </c>
      <c r="AW1121" s="14" t="s">
        <v>35</v>
      </c>
      <c r="AX1121" s="14" t="s">
        <v>73</v>
      </c>
      <c r="AY1121" s="254" t="s">
        <v>137</v>
      </c>
    </row>
    <row r="1122" s="16" customFormat="1">
      <c r="A1122" s="16"/>
      <c r="B1122" s="276"/>
      <c r="C1122" s="277"/>
      <c r="D1122" s="235" t="s">
        <v>147</v>
      </c>
      <c r="E1122" s="278" t="s">
        <v>19</v>
      </c>
      <c r="F1122" s="279" t="s">
        <v>324</v>
      </c>
      <c r="G1122" s="277"/>
      <c r="H1122" s="280">
        <v>0.96399999999999997</v>
      </c>
      <c r="I1122" s="281"/>
      <c r="J1122" s="277"/>
      <c r="K1122" s="277"/>
      <c r="L1122" s="282"/>
      <c r="M1122" s="283"/>
      <c r="N1122" s="284"/>
      <c r="O1122" s="284"/>
      <c r="P1122" s="284"/>
      <c r="Q1122" s="284"/>
      <c r="R1122" s="284"/>
      <c r="S1122" s="284"/>
      <c r="T1122" s="285"/>
      <c r="U1122" s="16"/>
      <c r="V1122" s="16"/>
      <c r="W1122" s="16"/>
      <c r="X1122" s="16"/>
      <c r="Y1122" s="16"/>
      <c r="Z1122" s="16"/>
      <c r="AA1122" s="16"/>
      <c r="AB1122" s="16"/>
      <c r="AC1122" s="16"/>
      <c r="AD1122" s="16"/>
      <c r="AE1122" s="16"/>
      <c r="AT1122" s="286" t="s">
        <v>147</v>
      </c>
      <c r="AU1122" s="286" t="s">
        <v>83</v>
      </c>
      <c r="AV1122" s="16" t="s">
        <v>138</v>
      </c>
      <c r="AW1122" s="16" t="s">
        <v>35</v>
      </c>
      <c r="AX1122" s="16" t="s">
        <v>73</v>
      </c>
      <c r="AY1122" s="286" t="s">
        <v>137</v>
      </c>
    </row>
    <row r="1123" s="13" customFormat="1">
      <c r="A1123" s="13"/>
      <c r="B1123" s="233"/>
      <c r="C1123" s="234"/>
      <c r="D1123" s="235" t="s">
        <v>147</v>
      </c>
      <c r="E1123" s="236" t="s">
        <v>19</v>
      </c>
      <c r="F1123" s="237" t="s">
        <v>2324</v>
      </c>
      <c r="G1123" s="234"/>
      <c r="H1123" s="236" t="s">
        <v>19</v>
      </c>
      <c r="I1123" s="238"/>
      <c r="J1123" s="234"/>
      <c r="K1123" s="234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147</v>
      </c>
      <c r="AU1123" s="243" t="s">
        <v>83</v>
      </c>
      <c r="AV1123" s="13" t="s">
        <v>81</v>
      </c>
      <c r="AW1123" s="13" t="s">
        <v>35</v>
      </c>
      <c r="AX1123" s="13" t="s">
        <v>73</v>
      </c>
      <c r="AY1123" s="243" t="s">
        <v>137</v>
      </c>
    </row>
    <row r="1124" s="14" customFormat="1">
      <c r="A1124" s="14"/>
      <c r="B1124" s="244"/>
      <c r="C1124" s="245"/>
      <c r="D1124" s="235" t="s">
        <v>147</v>
      </c>
      <c r="E1124" s="246" t="s">
        <v>19</v>
      </c>
      <c r="F1124" s="247" t="s">
        <v>2325</v>
      </c>
      <c r="G1124" s="245"/>
      <c r="H1124" s="248">
        <v>20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147</v>
      </c>
      <c r="AU1124" s="254" t="s">
        <v>83</v>
      </c>
      <c r="AV1124" s="14" t="s">
        <v>83</v>
      </c>
      <c r="AW1124" s="14" t="s">
        <v>35</v>
      </c>
      <c r="AX1124" s="14" t="s">
        <v>73</v>
      </c>
      <c r="AY1124" s="254" t="s">
        <v>137</v>
      </c>
    </row>
    <row r="1125" s="15" customFormat="1">
      <c r="A1125" s="15"/>
      <c r="B1125" s="265"/>
      <c r="C1125" s="266"/>
      <c r="D1125" s="235" t="s">
        <v>147</v>
      </c>
      <c r="E1125" s="267" t="s">
        <v>19</v>
      </c>
      <c r="F1125" s="268" t="s">
        <v>201</v>
      </c>
      <c r="G1125" s="266"/>
      <c r="H1125" s="269">
        <v>34.170999999999999</v>
      </c>
      <c r="I1125" s="270"/>
      <c r="J1125" s="266"/>
      <c r="K1125" s="266"/>
      <c r="L1125" s="271"/>
      <c r="M1125" s="272"/>
      <c r="N1125" s="273"/>
      <c r="O1125" s="273"/>
      <c r="P1125" s="273"/>
      <c r="Q1125" s="273"/>
      <c r="R1125" s="273"/>
      <c r="S1125" s="273"/>
      <c r="T1125" s="274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5" t="s">
        <v>147</v>
      </c>
      <c r="AU1125" s="275" t="s">
        <v>83</v>
      </c>
      <c r="AV1125" s="15" t="s">
        <v>145</v>
      </c>
      <c r="AW1125" s="15" t="s">
        <v>35</v>
      </c>
      <c r="AX1125" s="15" t="s">
        <v>81</v>
      </c>
      <c r="AY1125" s="275" t="s">
        <v>137</v>
      </c>
    </row>
    <row r="1126" s="2" customFormat="1" ht="21.75" customHeight="1">
      <c r="A1126" s="40"/>
      <c r="B1126" s="41"/>
      <c r="C1126" s="220" t="s">
        <v>1052</v>
      </c>
      <c r="D1126" s="220" t="s">
        <v>140</v>
      </c>
      <c r="E1126" s="221" t="s">
        <v>1618</v>
      </c>
      <c r="F1126" s="222" t="s">
        <v>1619</v>
      </c>
      <c r="G1126" s="223" t="s">
        <v>143</v>
      </c>
      <c r="H1126" s="224">
        <v>34.170999999999999</v>
      </c>
      <c r="I1126" s="225"/>
      <c r="J1126" s="226">
        <f>ROUND(I1126*H1126,2)</f>
        <v>0</v>
      </c>
      <c r="K1126" s="222" t="s">
        <v>144</v>
      </c>
      <c r="L1126" s="46"/>
      <c r="M1126" s="227" t="s">
        <v>19</v>
      </c>
      <c r="N1126" s="228" t="s">
        <v>44</v>
      </c>
      <c r="O1126" s="86"/>
      <c r="P1126" s="229">
        <f>O1126*H1126</f>
        <v>0</v>
      </c>
      <c r="Q1126" s="229">
        <v>0.00013999999999999999</v>
      </c>
      <c r="R1126" s="229">
        <f>Q1126*H1126</f>
        <v>0.0047839399999999995</v>
      </c>
      <c r="S1126" s="229">
        <v>0</v>
      </c>
      <c r="T1126" s="230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31" t="s">
        <v>239</v>
      </c>
      <c r="AT1126" s="231" t="s">
        <v>140</v>
      </c>
      <c r="AU1126" s="231" t="s">
        <v>83</v>
      </c>
      <c r="AY1126" s="19" t="s">
        <v>137</v>
      </c>
      <c r="BE1126" s="232">
        <f>IF(N1126="základní",J1126,0)</f>
        <v>0</v>
      </c>
      <c r="BF1126" s="232">
        <f>IF(N1126="snížená",J1126,0)</f>
        <v>0</v>
      </c>
      <c r="BG1126" s="232">
        <f>IF(N1126="zákl. přenesená",J1126,0)</f>
        <v>0</v>
      </c>
      <c r="BH1126" s="232">
        <f>IF(N1126="sníž. přenesená",J1126,0)</f>
        <v>0</v>
      </c>
      <c r="BI1126" s="232">
        <f>IF(N1126="nulová",J1126,0)</f>
        <v>0</v>
      </c>
      <c r="BJ1126" s="19" t="s">
        <v>81</v>
      </c>
      <c r="BK1126" s="232">
        <f>ROUND(I1126*H1126,2)</f>
        <v>0</v>
      </c>
      <c r="BL1126" s="19" t="s">
        <v>239</v>
      </c>
      <c r="BM1126" s="231" t="s">
        <v>2326</v>
      </c>
    </row>
    <row r="1127" s="13" customFormat="1">
      <c r="A1127" s="13"/>
      <c r="B1127" s="233"/>
      <c r="C1127" s="234"/>
      <c r="D1127" s="235" t="s">
        <v>147</v>
      </c>
      <c r="E1127" s="236" t="s">
        <v>19</v>
      </c>
      <c r="F1127" s="237" t="s">
        <v>2229</v>
      </c>
      <c r="G1127" s="234"/>
      <c r="H1127" s="236" t="s">
        <v>19</v>
      </c>
      <c r="I1127" s="238"/>
      <c r="J1127" s="234"/>
      <c r="K1127" s="234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3" t="s">
        <v>147</v>
      </c>
      <c r="AU1127" s="243" t="s">
        <v>83</v>
      </c>
      <c r="AV1127" s="13" t="s">
        <v>81</v>
      </c>
      <c r="AW1127" s="13" t="s">
        <v>35</v>
      </c>
      <c r="AX1127" s="13" t="s">
        <v>73</v>
      </c>
      <c r="AY1127" s="243" t="s">
        <v>137</v>
      </c>
    </row>
    <row r="1128" s="14" customFormat="1">
      <c r="A1128" s="14"/>
      <c r="B1128" s="244"/>
      <c r="C1128" s="245"/>
      <c r="D1128" s="235" t="s">
        <v>147</v>
      </c>
      <c r="E1128" s="246" t="s">
        <v>19</v>
      </c>
      <c r="F1128" s="247" t="s">
        <v>2314</v>
      </c>
      <c r="G1128" s="245"/>
      <c r="H1128" s="248">
        <v>8.0999999999999996</v>
      </c>
      <c r="I1128" s="249"/>
      <c r="J1128" s="245"/>
      <c r="K1128" s="245"/>
      <c r="L1128" s="250"/>
      <c r="M1128" s="251"/>
      <c r="N1128" s="252"/>
      <c r="O1128" s="252"/>
      <c r="P1128" s="252"/>
      <c r="Q1128" s="252"/>
      <c r="R1128" s="252"/>
      <c r="S1128" s="252"/>
      <c r="T1128" s="25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4" t="s">
        <v>147</v>
      </c>
      <c r="AU1128" s="254" t="s">
        <v>83</v>
      </c>
      <c r="AV1128" s="14" t="s">
        <v>83</v>
      </c>
      <c r="AW1128" s="14" t="s">
        <v>35</v>
      </c>
      <c r="AX1128" s="14" t="s">
        <v>73</v>
      </c>
      <c r="AY1128" s="254" t="s">
        <v>137</v>
      </c>
    </row>
    <row r="1129" s="14" customFormat="1">
      <c r="A1129" s="14"/>
      <c r="B1129" s="244"/>
      <c r="C1129" s="245"/>
      <c r="D1129" s="235" t="s">
        <v>147</v>
      </c>
      <c r="E1129" s="246" t="s">
        <v>19</v>
      </c>
      <c r="F1129" s="247" t="s">
        <v>2315</v>
      </c>
      <c r="G1129" s="245"/>
      <c r="H1129" s="248">
        <v>1.3600000000000001</v>
      </c>
      <c r="I1129" s="249"/>
      <c r="J1129" s="245"/>
      <c r="K1129" s="245"/>
      <c r="L1129" s="250"/>
      <c r="M1129" s="251"/>
      <c r="N1129" s="252"/>
      <c r="O1129" s="252"/>
      <c r="P1129" s="252"/>
      <c r="Q1129" s="252"/>
      <c r="R1129" s="252"/>
      <c r="S1129" s="252"/>
      <c r="T1129" s="253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4" t="s">
        <v>147</v>
      </c>
      <c r="AU1129" s="254" t="s">
        <v>83</v>
      </c>
      <c r="AV1129" s="14" t="s">
        <v>83</v>
      </c>
      <c r="AW1129" s="14" t="s">
        <v>35</v>
      </c>
      <c r="AX1129" s="14" t="s">
        <v>73</v>
      </c>
      <c r="AY1129" s="254" t="s">
        <v>137</v>
      </c>
    </row>
    <row r="1130" s="14" customFormat="1">
      <c r="A1130" s="14"/>
      <c r="B1130" s="244"/>
      <c r="C1130" s="245"/>
      <c r="D1130" s="235" t="s">
        <v>147</v>
      </c>
      <c r="E1130" s="246" t="s">
        <v>19</v>
      </c>
      <c r="F1130" s="247" t="s">
        <v>2316</v>
      </c>
      <c r="G1130" s="245"/>
      <c r="H1130" s="248">
        <v>0.34000000000000002</v>
      </c>
      <c r="I1130" s="249"/>
      <c r="J1130" s="245"/>
      <c r="K1130" s="245"/>
      <c r="L1130" s="250"/>
      <c r="M1130" s="251"/>
      <c r="N1130" s="252"/>
      <c r="O1130" s="252"/>
      <c r="P1130" s="252"/>
      <c r="Q1130" s="252"/>
      <c r="R1130" s="252"/>
      <c r="S1130" s="252"/>
      <c r="T1130" s="25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4" t="s">
        <v>147</v>
      </c>
      <c r="AU1130" s="254" t="s">
        <v>83</v>
      </c>
      <c r="AV1130" s="14" t="s">
        <v>83</v>
      </c>
      <c r="AW1130" s="14" t="s">
        <v>35</v>
      </c>
      <c r="AX1130" s="14" t="s">
        <v>73</v>
      </c>
      <c r="AY1130" s="254" t="s">
        <v>137</v>
      </c>
    </row>
    <row r="1131" s="16" customFormat="1">
      <c r="A1131" s="16"/>
      <c r="B1131" s="276"/>
      <c r="C1131" s="277"/>
      <c r="D1131" s="235" t="s">
        <v>147</v>
      </c>
      <c r="E1131" s="278" t="s">
        <v>19</v>
      </c>
      <c r="F1131" s="279" t="s">
        <v>324</v>
      </c>
      <c r="G1131" s="277"/>
      <c r="H1131" s="280">
        <v>9.7999999999999989</v>
      </c>
      <c r="I1131" s="281"/>
      <c r="J1131" s="277"/>
      <c r="K1131" s="277"/>
      <c r="L1131" s="282"/>
      <c r="M1131" s="283"/>
      <c r="N1131" s="284"/>
      <c r="O1131" s="284"/>
      <c r="P1131" s="284"/>
      <c r="Q1131" s="284"/>
      <c r="R1131" s="284"/>
      <c r="S1131" s="284"/>
      <c r="T1131" s="285"/>
      <c r="U1131" s="16"/>
      <c r="V1131" s="16"/>
      <c r="W1131" s="16"/>
      <c r="X1131" s="16"/>
      <c r="Y1131" s="16"/>
      <c r="Z1131" s="16"/>
      <c r="AA1131" s="16"/>
      <c r="AB1131" s="16"/>
      <c r="AC1131" s="16"/>
      <c r="AD1131" s="16"/>
      <c r="AE1131" s="16"/>
      <c r="AT1131" s="286" t="s">
        <v>147</v>
      </c>
      <c r="AU1131" s="286" t="s">
        <v>83</v>
      </c>
      <c r="AV1131" s="16" t="s">
        <v>138</v>
      </c>
      <c r="AW1131" s="16" t="s">
        <v>35</v>
      </c>
      <c r="AX1131" s="16" t="s">
        <v>73</v>
      </c>
      <c r="AY1131" s="286" t="s">
        <v>137</v>
      </c>
    </row>
    <row r="1132" s="13" customFormat="1">
      <c r="A1132" s="13"/>
      <c r="B1132" s="233"/>
      <c r="C1132" s="234"/>
      <c r="D1132" s="235" t="s">
        <v>147</v>
      </c>
      <c r="E1132" s="236" t="s">
        <v>19</v>
      </c>
      <c r="F1132" s="237" t="s">
        <v>2239</v>
      </c>
      <c r="G1132" s="234"/>
      <c r="H1132" s="236" t="s">
        <v>19</v>
      </c>
      <c r="I1132" s="238"/>
      <c r="J1132" s="234"/>
      <c r="K1132" s="234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3" t="s">
        <v>147</v>
      </c>
      <c r="AU1132" s="243" t="s">
        <v>83</v>
      </c>
      <c r="AV1132" s="13" t="s">
        <v>81</v>
      </c>
      <c r="AW1132" s="13" t="s">
        <v>35</v>
      </c>
      <c r="AX1132" s="13" t="s">
        <v>73</v>
      </c>
      <c r="AY1132" s="243" t="s">
        <v>137</v>
      </c>
    </row>
    <row r="1133" s="13" customFormat="1">
      <c r="A1133" s="13"/>
      <c r="B1133" s="233"/>
      <c r="C1133" s="234"/>
      <c r="D1133" s="235" t="s">
        <v>147</v>
      </c>
      <c r="E1133" s="236" t="s">
        <v>19</v>
      </c>
      <c r="F1133" s="237" t="s">
        <v>2242</v>
      </c>
      <c r="G1133" s="234"/>
      <c r="H1133" s="236" t="s">
        <v>19</v>
      </c>
      <c r="I1133" s="238"/>
      <c r="J1133" s="234"/>
      <c r="K1133" s="234"/>
      <c r="L1133" s="239"/>
      <c r="M1133" s="240"/>
      <c r="N1133" s="241"/>
      <c r="O1133" s="241"/>
      <c r="P1133" s="241"/>
      <c r="Q1133" s="241"/>
      <c r="R1133" s="241"/>
      <c r="S1133" s="241"/>
      <c r="T1133" s="24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3" t="s">
        <v>147</v>
      </c>
      <c r="AU1133" s="243" t="s">
        <v>83</v>
      </c>
      <c r="AV1133" s="13" t="s">
        <v>81</v>
      </c>
      <c r="AW1133" s="13" t="s">
        <v>35</v>
      </c>
      <c r="AX1133" s="13" t="s">
        <v>73</v>
      </c>
      <c r="AY1133" s="243" t="s">
        <v>137</v>
      </c>
    </row>
    <row r="1134" s="14" customFormat="1">
      <c r="A1134" s="14"/>
      <c r="B1134" s="244"/>
      <c r="C1134" s="245"/>
      <c r="D1134" s="235" t="s">
        <v>147</v>
      </c>
      <c r="E1134" s="246" t="s">
        <v>19</v>
      </c>
      <c r="F1134" s="247" t="s">
        <v>2317</v>
      </c>
      <c r="G1134" s="245"/>
      <c r="H1134" s="248">
        <v>0.074999999999999997</v>
      </c>
      <c r="I1134" s="249"/>
      <c r="J1134" s="245"/>
      <c r="K1134" s="245"/>
      <c r="L1134" s="250"/>
      <c r="M1134" s="251"/>
      <c r="N1134" s="252"/>
      <c r="O1134" s="252"/>
      <c r="P1134" s="252"/>
      <c r="Q1134" s="252"/>
      <c r="R1134" s="252"/>
      <c r="S1134" s="252"/>
      <c r="T1134" s="253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4" t="s">
        <v>147</v>
      </c>
      <c r="AU1134" s="254" t="s">
        <v>83</v>
      </c>
      <c r="AV1134" s="14" t="s">
        <v>83</v>
      </c>
      <c r="AW1134" s="14" t="s">
        <v>35</v>
      </c>
      <c r="AX1134" s="14" t="s">
        <v>73</v>
      </c>
      <c r="AY1134" s="254" t="s">
        <v>137</v>
      </c>
    </row>
    <row r="1135" s="13" customFormat="1">
      <c r="A1135" s="13"/>
      <c r="B1135" s="233"/>
      <c r="C1135" s="234"/>
      <c r="D1135" s="235" t="s">
        <v>147</v>
      </c>
      <c r="E1135" s="236" t="s">
        <v>19</v>
      </c>
      <c r="F1135" s="237" t="s">
        <v>2244</v>
      </c>
      <c r="G1135" s="234"/>
      <c r="H1135" s="236" t="s">
        <v>19</v>
      </c>
      <c r="I1135" s="238"/>
      <c r="J1135" s="234"/>
      <c r="K1135" s="234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147</v>
      </c>
      <c r="AU1135" s="243" t="s">
        <v>83</v>
      </c>
      <c r="AV1135" s="13" t="s">
        <v>81</v>
      </c>
      <c r="AW1135" s="13" t="s">
        <v>35</v>
      </c>
      <c r="AX1135" s="13" t="s">
        <v>73</v>
      </c>
      <c r="AY1135" s="243" t="s">
        <v>137</v>
      </c>
    </row>
    <row r="1136" s="14" customFormat="1">
      <c r="A1136" s="14"/>
      <c r="B1136" s="244"/>
      <c r="C1136" s="245"/>
      <c r="D1136" s="235" t="s">
        <v>147</v>
      </c>
      <c r="E1136" s="246" t="s">
        <v>19</v>
      </c>
      <c r="F1136" s="247" t="s">
        <v>2318</v>
      </c>
      <c r="G1136" s="245"/>
      <c r="H1136" s="248">
        <v>3.073</v>
      </c>
      <c r="I1136" s="249"/>
      <c r="J1136" s="245"/>
      <c r="K1136" s="245"/>
      <c r="L1136" s="250"/>
      <c r="M1136" s="251"/>
      <c r="N1136" s="252"/>
      <c r="O1136" s="252"/>
      <c r="P1136" s="252"/>
      <c r="Q1136" s="252"/>
      <c r="R1136" s="252"/>
      <c r="S1136" s="252"/>
      <c r="T1136" s="253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4" t="s">
        <v>147</v>
      </c>
      <c r="AU1136" s="254" t="s">
        <v>83</v>
      </c>
      <c r="AV1136" s="14" t="s">
        <v>83</v>
      </c>
      <c r="AW1136" s="14" t="s">
        <v>35</v>
      </c>
      <c r="AX1136" s="14" t="s">
        <v>73</v>
      </c>
      <c r="AY1136" s="254" t="s">
        <v>137</v>
      </c>
    </row>
    <row r="1137" s="13" customFormat="1">
      <c r="A1137" s="13"/>
      <c r="B1137" s="233"/>
      <c r="C1137" s="234"/>
      <c r="D1137" s="235" t="s">
        <v>147</v>
      </c>
      <c r="E1137" s="236" t="s">
        <v>19</v>
      </c>
      <c r="F1137" s="237" t="s">
        <v>2246</v>
      </c>
      <c r="G1137" s="234"/>
      <c r="H1137" s="236" t="s">
        <v>19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147</v>
      </c>
      <c r="AU1137" s="243" t="s">
        <v>83</v>
      </c>
      <c r="AV1137" s="13" t="s">
        <v>81</v>
      </c>
      <c r="AW1137" s="13" t="s">
        <v>35</v>
      </c>
      <c r="AX1137" s="13" t="s">
        <v>73</v>
      </c>
      <c r="AY1137" s="243" t="s">
        <v>137</v>
      </c>
    </row>
    <row r="1138" s="14" customFormat="1">
      <c r="A1138" s="14"/>
      <c r="B1138" s="244"/>
      <c r="C1138" s="245"/>
      <c r="D1138" s="235" t="s">
        <v>147</v>
      </c>
      <c r="E1138" s="246" t="s">
        <v>19</v>
      </c>
      <c r="F1138" s="247" t="s">
        <v>2319</v>
      </c>
      <c r="G1138" s="245"/>
      <c r="H1138" s="248">
        <v>0.17599999999999999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4" t="s">
        <v>147</v>
      </c>
      <c r="AU1138" s="254" t="s">
        <v>83</v>
      </c>
      <c r="AV1138" s="14" t="s">
        <v>83</v>
      </c>
      <c r="AW1138" s="14" t="s">
        <v>35</v>
      </c>
      <c r="AX1138" s="14" t="s">
        <v>73</v>
      </c>
      <c r="AY1138" s="254" t="s">
        <v>137</v>
      </c>
    </row>
    <row r="1139" s="13" customFormat="1">
      <c r="A1139" s="13"/>
      <c r="B1139" s="233"/>
      <c r="C1139" s="234"/>
      <c r="D1139" s="235" t="s">
        <v>147</v>
      </c>
      <c r="E1139" s="236" t="s">
        <v>19</v>
      </c>
      <c r="F1139" s="237" t="s">
        <v>2257</v>
      </c>
      <c r="G1139" s="234"/>
      <c r="H1139" s="236" t="s">
        <v>19</v>
      </c>
      <c r="I1139" s="238"/>
      <c r="J1139" s="234"/>
      <c r="K1139" s="234"/>
      <c r="L1139" s="239"/>
      <c r="M1139" s="240"/>
      <c r="N1139" s="241"/>
      <c r="O1139" s="241"/>
      <c r="P1139" s="241"/>
      <c r="Q1139" s="241"/>
      <c r="R1139" s="241"/>
      <c r="S1139" s="241"/>
      <c r="T1139" s="242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3" t="s">
        <v>147</v>
      </c>
      <c r="AU1139" s="243" t="s">
        <v>83</v>
      </c>
      <c r="AV1139" s="13" t="s">
        <v>81</v>
      </c>
      <c r="AW1139" s="13" t="s">
        <v>35</v>
      </c>
      <c r="AX1139" s="13" t="s">
        <v>73</v>
      </c>
      <c r="AY1139" s="243" t="s">
        <v>137</v>
      </c>
    </row>
    <row r="1140" s="14" customFormat="1">
      <c r="A1140" s="14"/>
      <c r="B1140" s="244"/>
      <c r="C1140" s="245"/>
      <c r="D1140" s="235" t="s">
        <v>147</v>
      </c>
      <c r="E1140" s="246" t="s">
        <v>19</v>
      </c>
      <c r="F1140" s="247" t="s">
        <v>2320</v>
      </c>
      <c r="G1140" s="245"/>
      <c r="H1140" s="248">
        <v>0.083000000000000004</v>
      </c>
      <c r="I1140" s="249"/>
      <c r="J1140" s="245"/>
      <c r="K1140" s="245"/>
      <c r="L1140" s="250"/>
      <c r="M1140" s="251"/>
      <c r="N1140" s="252"/>
      <c r="O1140" s="252"/>
      <c r="P1140" s="252"/>
      <c r="Q1140" s="252"/>
      <c r="R1140" s="252"/>
      <c r="S1140" s="252"/>
      <c r="T1140" s="253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4" t="s">
        <v>147</v>
      </c>
      <c r="AU1140" s="254" t="s">
        <v>83</v>
      </c>
      <c r="AV1140" s="14" t="s">
        <v>83</v>
      </c>
      <c r="AW1140" s="14" t="s">
        <v>35</v>
      </c>
      <c r="AX1140" s="14" t="s">
        <v>73</v>
      </c>
      <c r="AY1140" s="254" t="s">
        <v>137</v>
      </c>
    </row>
    <row r="1141" s="16" customFormat="1">
      <c r="A1141" s="16"/>
      <c r="B1141" s="276"/>
      <c r="C1141" s="277"/>
      <c r="D1141" s="235" t="s">
        <v>147</v>
      </c>
      <c r="E1141" s="278" t="s">
        <v>19</v>
      </c>
      <c r="F1141" s="279" t="s">
        <v>324</v>
      </c>
      <c r="G1141" s="277"/>
      <c r="H1141" s="280">
        <v>3.4070000000000005</v>
      </c>
      <c r="I1141" s="281"/>
      <c r="J1141" s="277"/>
      <c r="K1141" s="277"/>
      <c r="L1141" s="282"/>
      <c r="M1141" s="283"/>
      <c r="N1141" s="284"/>
      <c r="O1141" s="284"/>
      <c r="P1141" s="284"/>
      <c r="Q1141" s="284"/>
      <c r="R1141" s="284"/>
      <c r="S1141" s="284"/>
      <c r="T1141" s="285"/>
      <c r="U1141" s="16"/>
      <c r="V1141" s="16"/>
      <c r="W1141" s="16"/>
      <c r="X1141" s="16"/>
      <c r="Y1141" s="16"/>
      <c r="Z1141" s="16"/>
      <c r="AA1141" s="16"/>
      <c r="AB1141" s="16"/>
      <c r="AC1141" s="16"/>
      <c r="AD1141" s="16"/>
      <c r="AE1141" s="16"/>
      <c r="AT1141" s="286" t="s">
        <v>147</v>
      </c>
      <c r="AU1141" s="286" t="s">
        <v>83</v>
      </c>
      <c r="AV1141" s="16" t="s">
        <v>138</v>
      </c>
      <c r="AW1141" s="16" t="s">
        <v>35</v>
      </c>
      <c r="AX1141" s="16" t="s">
        <v>73</v>
      </c>
      <c r="AY1141" s="286" t="s">
        <v>137</v>
      </c>
    </row>
    <row r="1142" s="13" customFormat="1">
      <c r="A1142" s="13"/>
      <c r="B1142" s="233"/>
      <c r="C1142" s="234"/>
      <c r="D1142" s="235" t="s">
        <v>147</v>
      </c>
      <c r="E1142" s="236" t="s">
        <v>19</v>
      </c>
      <c r="F1142" s="237" t="s">
        <v>2239</v>
      </c>
      <c r="G1142" s="234"/>
      <c r="H1142" s="236" t="s">
        <v>19</v>
      </c>
      <c r="I1142" s="238"/>
      <c r="J1142" s="234"/>
      <c r="K1142" s="234"/>
      <c r="L1142" s="239"/>
      <c r="M1142" s="240"/>
      <c r="N1142" s="241"/>
      <c r="O1142" s="241"/>
      <c r="P1142" s="241"/>
      <c r="Q1142" s="241"/>
      <c r="R1142" s="241"/>
      <c r="S1142" s="241"/>
      <c r="T1142" s="24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3" t="s">
        <v>147</v>
      </c>
      <c r="AU1142" s="243" t="s">
        <v>83</v>
      </c>
      <c r="AV1142" s="13" t="s">
        <v>81</v>
      </c>
      <c r="AW1142" s="13" t="s">
        <v>35</v>
      </c>
      <c r="AX1142" s="13" t="s">
        <v>73</v>
      </c>
      <c r="AY1142" s="243" t="s">
        <v>137</v>
      </c>
    </row>
    <row r="1143" s="13" customFormat="1">
      <c r="A1143" s="13"/>
      <c r="B1143" s="233"/>
      <c r="C1143" s="234"/>
      <c r="D1143" s="235" t="s">
        <v>147</v>
      </c>
      <c r="E1143" s="236" t="s">
        <v>19</v>
      </c>
      <c r="F1143" s="237" t="s">
        <v>2248</v>
      </c>
      <c r="G1143" s="234"/>
      <c r="H1143" s="236" t="s">
        <v>19</v>
      </c>
      <c r="I1143" s="238"/>
      <c r="J1143" s="234"/>
      <c r="K1143" s="234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147</v>
      </c>
      <c r="AU1143" s="243" t="s">
        <v>83</v>
      </c>
      <c r="AV1143" s="13" t="s">
        <v>81</v>
      </c>
      <c r="AW1143" s="13" t="s">
        <v>35</v>
      </c>
      <c r="AX1143" s="13" t="s">
        <v>73</v>
      </c>
      <c r="AY1143" s="243" t="s">
        <v>137</v>
      </c>
    </row>
    <row r="1144" s="14" customFormat="1">
      <c r="A1144" s="14"/>
      <c r="B1144" s="244"/>
      <c r="C1144" s="245"/>
      <c r="D1144" s="235" t="s">
        <v>147</v>
      </c>
      <c r="E1144" s="246" t="s">
        <v>19</v>
      </c>
      <c r="F1144" s="247" t="s">
        <v>2321</v>
      </c>
      <c r="G1144" s="245"/>
      <c r="H1144" s="248">
        <v>0.10199999999999999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4" t="s">
        <v>147</v>
      </c>
      <c r="AU1144" s="254" t="s">
        <v>83</v>
      </c>
      <c r="AV1144" s="14" t="s">
        <v>83</v>
      </c>
      <c r="AW1144" s="14" t="s">
        <v>35</v>
      </c>
      <c r="AX1144" s="14" t="s">
        <v>73</v>
      </c>
      <c r="AY1144" s="254" t="s">
        <v>137</v>
      </c>
    </row>
    <row r="1145" s="13" customFormat="1">
      <c r="A1145" s="13"/>
      <c r="B1145" s="233"/>
      <c r="C1145" s="234"/>
      <c r="D1145" s="235" t="s">
        <v>147</v>
      </c>
      <c r="E1145" s="236" t="s">
        <v>19</v>
      </c>
      <c r="F1145" s="237" t="s">
        <v>2239</v>
      </c>
      <c r="G1145" s="234"/>
      <c r="H1145" s="236" t="s">
        <v>19</v>
      </c>
      <c r="I1145" s="238"/>
      <c r="J1145" s="234"/>
      <c r="K1145" s="234"/>
      <c r="L1145" s="239"/>
      <c r="M1145" s="240"/>
      <c r="N1145" s="241"/>
      <c r="O1145" s="241"/>
      <c r="P1145" s="241"/>
      <c r="Q1145" s="241"/>
      <c r="R1145" s="241"/>
      <c r="S1145" s="241"/>
      <c r="T1145" s="24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3" t="s">
        <v>147</v>
      </c>
      <c r="AU1145" s="243" t="s">
        <v>83</v>
      </c>
      <c r="AV1145" s="13" t="s">
        <v>81</v>
      </c>
      <c r="AW1145" s="13" t="s">
        <v>35</v>
      </c>
      <c r="AX1145" s="13" t="s">
        <v>73</v>
      </c>
      <c r="AY1145" s="243" t="s">
        <v>137</v>
      </c>
    </row>
    <row r="1146" s="13" customFormat="1">
      <c r="A1146" s="13"/>
      <c r="B1146" s="233"/>
      <c r="C1146" s="234"/>
      <c r="D1146" s="235" t="s">
        <v>147</v>
      </c>
      <c r="E1146" s="236" t="s">
        <v>19</v>
      </c>
      <c r="F1146" s="237" t="s">
        <v>2240</v>
      </c>
      <c r="G1146" s="234"/>
      <c r="H1146" s="236" t="s">
        <v>19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147</v>
      </c>
      <c r="AU1146" s="243" t="s">
        <v>83</v>
      </c>
      <c r="AV1146" s="13" t="s">
        <v>81</v>
      </c>
      <c r="AW1146" s="13" t="s">
        <v>35</v>
      </c>
      <c r="AX1146" s="13" t="s">
        <v>73</v>
      </c>
      <c r="AY1146" s="243" t="s">
        <v>137</v>
      </c>
    </row>
    <row r="1147" s="14" customFormat="1">
      <c r="A1147" s="14"/>
      <c r="B1147" s="244"/>
      <c r="C1147" s="245"/>
      <c r="D1147" s="235" t="s">
        <v>147</v>
      </c>
      <c r="E1147" s="246" t="s">
        <v>19</v>
      </c>
      <c r="F1147" s="247" t="s">
        <v>2322</v>
      </c>
      <c r="G1147" s="245"/>
      <c r="H1147" s="248">
        <v>0.66000000000000003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147</v>
      </c>
      <c r="AU1147" s="254" t="s">
        <v>83</v>
      </c>
      <c r="AV1147" s="14" t="s">
        <v>83</v>
      </c>
      <c r="AW1147" s="14" t="s">
        <v>35</v>
      </c>
      <c r="AX1147" s="14" t="s">
        <v>73</v>
      </c>
      <c r="AY1147" s="254" t="s">
        <v>137</v>
      </c>
    </row>
    <row r="1148" s="13" customFormat="1">
      <c r="A1148" s="13"/>
      <c r="B1148" s="233"/>
      <c r="C1148" s="234"/>
      <c r="D1148" s="235" t="s">
        <v>147</v>
      </c>
      <c r="E1148" s="236" t="s">
        <v>19</v>
      </c>
      <c r="F1148" s="237" t="s">
        <v>2239</v>
      </c>
      <c r="G1148" s="234"/>
      <c r="H1148" s="236" t="s">
        <v>19</v>
      </c>
      <c r="I1148" s="238"/>
      <c r="J1148" s="234"/>
      <c r="K1148" s="234"/>
      <c r="L1148" s="239"/>
      <c r="M1148" s="240"/>
      <c r="N1148" s="241"/>
      <c r="O1148" s="241"/>
      <c r="P1148" s="241"/>
      <c r="Q1148" s="241"/>
      <c r="R1148" s="241"/>
      <c r="S1148" s="241"/>
      <c r="T1148" s="242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3" t="s">
        <v>147</v>
      </c>
      <c r="AU1148" s="243" t="s">
        <v>83</v>
      </c>
      <c r="AV1148" s="13" t="s">
        <v>81</v>
      </c>
      <c r="AW1148" s="13" t="s">
        <v>35</v>
      </c>
      <c r="AX1148" s="13" t="s">
        <v>73</v>
      </c>
      <c r="AY1148" s="243" t="s">
        <v>137</v>
      </c>
    </row>
    <row r="1149" s="13" customFormat="1">
      <c r="A1149" s="13"/>
      <c r="B1149" s="233"/>
      <c r="C1149" s="234"/>
      <c r="D1149" s="235" t="s">
        <v>147</v>
      </c>
      <c r="E1149" s="236" t="s">
        <v>19</v>
      </c>
      <c r="F1149" s="237" t="s">
        <v>2251</v>
      </c>
      <c r="G1149" s="234"/>
      <c r="H1149" s="236" t="s">
        <v>19</v>
      </c>
      <c r="I1149" s="238"/>
      <c r="J1149" s="234"/>
      <c r="K1149" s="234"/>
      <c r="L1149" s="239"/>
      <c r="M1149" s="240"/>
      <c r="N1149" s="241"/>
      <c r="O1149" s="241"/>
      <c r="P1149" s="241"/>
      <c r="Q1149" s="241"/>
      <c r="R1149" s="241"/>
      <c r="S1149" s="241"/>
      <c r="T1149" s="242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3" t="s">
        <v>147</v>
      </c>
      <c r="AU1149" s="243" t="s">
        <v>83</v>
      </c>
      <c r="AV1149" s="13" t="s">
        <v>81</v>
      </c>
      <c r="AW1149" s="13" t="s">
        <v>35</v>
      </c>
      <c r="AX1149" s="13" t="s">
        <v>73</v>
      </c>
      <c r="AY1149" s="243" t="s">
        <v>137</v>
      </c>
    </row>
    <row r="1150" s="14" customFormat="1">
      <c r="A1150" s="14"/>
      <c r="B1150" s="244"/>
      <c r="C1150" s="245"/>
      <c r="D1150" s="235" t="s">
        <v>147</v>
      </c>
      <c r="E1150" s="246" t="s">
        <v>19</v>
      </c>
      <c r="F1150" s="247" t="s">
        <v>2323</v>
      </c>
      <c r="G1150" s="245"/>
      <c r="H1150" s="248">
        <v>0.20200000000000001</v>
      </c>
      <c r="I1150" s="249"/>
      <c r="J1150" s="245"/>
      <c r="K1150" s="245"/>
      <c r="L1150" s="250"/>
      <c r="M1150" s="251"/>
      <c r="N1150" s="252"/>
      <c r="O1150" s="252"/>
      <c r="P1150" s="252"/>
      <c r="Q1150" s="252"/>
      <c r="R1150" s="252"/>
      <c r="S1150" s="252"/>
      <c r="T1150" s="253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4" t="s">
        <v>147</v>
      </c>
      <c r="AU1150" s="254" t="s">
        <v>83</v>
      </c>
      <c r="AV1150" s="14" t="s">
        <v>83</v>
      </c>
      <c r="AW1150" s="14" t="s">
        <v>35</v>
      </c>
      <c r="AX1150" s="14" t="s">
        <v>73</v>
      </c>
      <c r="AY1150" s="254" t="s">
        <v>137</v>
      </c>
    </row>
    <row r="1151" s="16" customFormat="1">
      <c r="A1151" s="16"/>
      <c r="B1151" s="276"/>
      <c r="C1151" s="277"/>
      <c r="D1151" s="235" t="s">
        <v>147</v>
      </c>
      <c r="E1151" s="278" t="s">
        <v>19</v>
      </c>
      <c r="F1151" s="279" t="s">
        <v>324</v>
      </c>
      <c r="G1151" s="277"/>
      <c r="H1151" s="280">
        <v>0.96399999999999997</v>
      </c>
      <c r="I1151" s="281"/>
      <c r="J1151" s="277"/>
      <c r="K1151" s="277"/>
      <c r="L1151" s="282"/>
      <c r="M1151" s="283"/>
      <c r="N1151" s="284"/>
      <c r="O1151" s="284"/>
      <c r="P1151" s="284"/>
      <c r="Q1151" s="284"/>
      <c r="R1151" s="284"/>
      <c r="S1151" s="284"/>
      <c r="T1151" s="285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T1151" s="286" t="s">
        <v>147</v>
      </c>
      <c r="AU1151" s="286" t="s">
        <v>83</v>
      </c>
      <c r="AV1151" s="16" t="s">
        <v>138</v>
      </c>
      <c r="AW1151" s="16" t="s">
        <v>35</v>
      </c>
      <c r="AX1151" s="16" t="s">
        <v>73</v>
      </c>
      <c r="AY1151" s="286" t="s">
        <v>137</v>
      </c>
    </row>
    <row r="1152" s="13" customFormat="1">
      <c r="A1152" s="13"/>
      <c r="B1152" s="233"/>
      <c r="C1152" s="234"/>
      <c r="D1152" s="235" t="s">
        <v>147</v>
      </c>
      <c r="E1152" s="236" t="s">
        <v>19</v>
      </c>
      <c r="F1152" s="237" t="s">
        <v>2324</v>
      </c>
      <c r="G1152" s="234"/>
      <c r="H1152" s="236" t="s">
        <v>19</v>
      </c>
      <c r="I1152" s="238"/>
      <c r="J1152" s="234"/>
      <c r="K1152" s="234"/>
      <c r="L1152" s="239"/>
      <c r="M1152" s="240"/>
      <c r="N1152" s="241"/>
      <c r="O1152" s="241"/>
      <c r="P1152" s="241"/>
      <c r="Q1152" s="241"/>
      <c r="R1152" s="241"/>
      <c r="S1152" s="241"/>
      <c r="T1152" s="24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3" t="s">
        <v>147</v>
      </c>
      <c r="AU1152" s="243" t="s">
        <v>83</v>
      </c>
      <c r="AV1152" s="13" t="s">
        <v>81</v>
      </c>
      <c r="AW1152" s="13" t="s">
        <v>35</v>
      </c>
      <c r="AX1152" s="13" t="s">
        <v>73</v>
      </c>
      <c r="AY1152" s="243" t="s">
        <v>137</v>
      </c>
    </row>
    <row r="1153" s="14" customFormat="1">
      <c r="A1153" s="14"/>
      <c r="B1153" s="244"/>
      <c r="C1153" s="245"/>
      <c r="D1153" s="235" t="s">
        <v>147</v>
      </c>
      <c r="E1153" s="246" t="s">
        <v>19</v>
      </c>
      <c r="F1153" s="247" t="s">
        <v>2325</v>
      </c>
      <c r="G1153" s="245"/>
      <c r="H1153" s="248">
        <v>20</v>
      </c>
      <c r="I1153" s="249"/>
      <c r="J1153" s="245"/>
      <c r="K1153" s="245"/>
      <c r="L1153" s="250"/>
      <c r="M1153" s="251"/>
      <c r="N1153" s="252"/>
      <c r="O1153" s="252"/>
      <c r="P1153" s="252"/>
      <c r="Q1153" s="252"/>
      <c r="R1153" s="252"/>
      <c r="S1153" s="252"/>
      <c r="T1153" s="25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4" t="s">
        <v>147</v>
      </c>
      <c r="AU1153" s="254" t="s">
        <v>83</v>
      </c>
      <c r="AV1153" s="14" t="s">
        <v>83</v>
      </c>
      <c r="AW1153" s="14" t="s">
        <v>35</v>
      </c>
      <c r="AX1153" s="14" t="s">
        <v>73</v>
      </c>
      <c r="AY1153" s="254" t="s">
        <v>137</v>
      </c>
    </row>
    <row r="1154" s="15" customFormat="1">
      <c r="A1154" s="15"/>
      <c r="B1154" s="265"/>
      <c r="C1154" s="266"/>
      <c r="D1154" s="235" t="s">
        <v>147</v>
      </c>
      <c r="E1154" s="267" t="s">
        <v>19</v>
      </c>
      <c r="F1154" s="268" t="s">
        <v>201</v>
      </c>
      <c r="G1154" s="266"/>
      <c r="H1154" s="269">
        <v>34.170999999999999</v>
      </c>
      <c r="I1154" s="270"/>
      <c r="J1154" s="266"/>
      <c r="K1154" s="266"/>
      <c r="L1154" s="271"/>
      <c r="M1154" s="272"/>
      <c r="N1154" s="273"/>
      <c r="O1154" s="273"/>
      <c r="P1154" s="273"/>
      <c r="Q1154" s="273"/>
      <c r="R1154" s="273"/>
      <c r="S1154" s="273"/>
      <c r="T1154" s="274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75" t="s">
        <v>147</v>
      </c>
      <c r="AU1154" s="275" t="s">
        <v>83</v>
      </c>
      <c r="AV1154" s="15" t="s">
        <v>145</v>
      </c>
      <c r="AW1154" s="15" t="s">
        <v>35</v>
      </c>
      <c r="AX1154" s="15" t="s">
        <v>81</v>
      </c>
      <c r="AY1154" s="275" t="s">
        <v>137</v>
      </c>
    </row>
    <row r="1155" s="2" customFormat="1" ht="21.75" customHeight="1">
      <c r="A1155" s="40"/>
      <c r="B1155" s="41"/>
      <c r="C1155" s="220" t="s">
        <v>1056</v>
      </c>
      <c r="D1155" s="220" t="s">
        <v>140</v>
      </c>
      <c r="E1155" s="221" t="s">
        <v>1622</v>
      </c>
      <c r="F1155" s="222" t="s">
        <v>1623</v>
      </c>
      <c r="G1155" s="223" t="s">
        <v>143</v>
      </c>
      <c r="H1155" s="224">
        <v>34.170999999999999</v>
      </c>
      <c r="I1155" s="225"/>
      <c r="J1155" s="226">
        <f>ROUND(I1155*H1155,2)</f>
        <v>0</v>
      </c>
      <c r="K1155" s="222" t="s">
        <v>144</v>
      </c>
      <c r="L1155" s="46"/>
      <c r="M1155" s="227" t="s">
        <v>19</v>
      </c>
      <c r="N1155" s="228" t="s">
        <v>44</v>
      </c>
      <c r="O1155" s="86"/>
      <c r="P1155" s="229">
        <f>O1155*H1155</f>
        <v>0</v>
      </c>
      <c r="Q1155" s="229">
        <v>0.00012</v>
      </c>
      <c r="R1155" s="229">
        <f>Q1155*H1155</f>
        <v>0.0041005199999999999</v>
      </c>
      <c r="S1155" s="229">
        <v>0</v>
      </c>
      <c r="T1155" s="230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31" t="s">
        <v>239</v>
      </c>
      <c r="AT1155" s="231" t="s">
        <v>140</v>
      </c>
      <c r="AU1155" s="231" t="s">
        <v>83</v>
      </c>
      <c r="AY1155" s="19" t="s">
        <v>137</v>
      </c>
      <c r="BE1155" s="232">
        <f>IF(N1155="základní",J1155,0)</f>
        <v>0</v>
      </c>
      <c r="BF1155" s="232">
        <f>IF(N1155="snížená",J1155,0)</f>
        <v>0</v>
      </c>
      <c r="BG1155" s="232">
        <f>IF(N1155="zákl. přenesená",J1155,0)</f>
        <v>0</v>
      </c>
      <c r="BH1155" s="232">
        <f>IF(N1155="sníž. přenesená",J1155,0)</f>
        <v>0</v>
      </c>
      <c r="BI1155" s="232">
        <f>IF(N1155="nulová",J1155,0)</f>
        <v>0</v>
      </c>
      <c r="BJ1155" s="19" t="s">
        <v>81</v>
      </c>
      <c r="BK1155" s="232">
        <f>ROUND(I1155*H1155,2)</f>
        <v>0</v>
      </c>
      <c r="BL1155" s="19" t="s">
        <v>239</v>
      </c>
      <c r="BM1155" s="231" t="s">
        <v>2327</v>
      </c>
    </row>
    <row r="1156" s="13" customFormat="1">
      <c r="A1156" s="13"/>
      <c r="B1156" s="233"/>
      <c r="C1156" s="234"/>
      <c r="D1156" s="235" t="s">
        <v>147</v>
      </c>
      <c r="E1156" s="236" t="s">
        <v>19</v>
      </c>
      <c r="F1156" s="237" t="s">
        <v>2229</v>
      </c>
      <c r="G1156" s="234"/>
      <c r="H1156" s="236" t="s">
        <v>19</v>
      </c>
      <c r="I1156" s="238"/>
      <c r="J1156" s="234"/>
      <c r="K1156" s="234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3" t="s">
        <v>147</v>
      </c>
      <c r="AU1156" s="243" t="s">
        <v>83</v>
      </c>
      <c r="AV1156" s="13" t="s">
        <v>81</v>
      </c>
      <c r="AW1156" s="13" t="s">
        <v>35</v>
      </c>
      <c r="AX1156" s="13" t="s">
        <v>73</v>
      </c>
      <c r="AY1156" s="243" t="s">
        <v>137</v>
      </c>
    </row>
    <row r="1157" s="14" customFormat="1">
      <c r="A1157" s="14"/>
      <c r="B1157" s="244"/>
      <c r="C1157" s="245"/>
      <c r="D1157" s="235" t="s">
        <v>147</v>
      </c>
      <c r="E1157" s="246" t="s">
        <v>19</v>
      </c>
      <c r="F1157" s="247" t="s">
        <v>2314</v>
      </c>
      <c r="G1157" s="245"/>
      <c r="H1157" s="248">
        <v>8.0999999999999996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4" t="s">
        <v>147</v>
      </c>
      <c r="AU1157" s="254" t="s">
        <v>83</v>
      </c>
      <c r="AV1157" s="14" t="s">
        <v>83</v>
      </c>
      <c r="AW1157" s="14" t="s">
        <v>35</v>
      </c>
      <c r="AX1157" s="14" t="s">
        <v>73</v>
      </c>
      <c r="AY1157" s="254" t="s">
        <v>137</v>
      </c>
    </row>
    <row r="1158" s="14" customFormat="1">
      <c r="A1158" s="14"/>
      <c r="B1158" s="244"/>
      <c r="C1158" s="245"/>
      <c r="D1158" s="235" t="s">
        <v>147</v>
      </c>
      <c r="E1158" s="246" t="s">
        <v>19</v>
      </c>
      <c r="F1158" s="247" t="s">
        <v>2315</v>
      </c>
      <c r="G1158" s="245"/>
      <c r="H1158" s="248">
        <v>1.3600000000000001</v>
      </c>
      <c r="I1158" s="249"/>
      <c r="J1158" s="245"/>
      <c r="K1158" s="245"/>
      <c r="L1158" s="250"/>
      <c r="M1158" s="251"/>
      <c r="N1158" s="252"/>
      <c r="O1158" s="252"/>
      <c r="P1158" s="252"/>
      <c r="Q1158" s="252"/>
      <c r="R1158" s="252"/>
      <c r="S1158" s="252"/>
      <c r="T1158" s="253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4" t="s">
        <v>147</v>
      </c>
      <c r="AU1158" s="254" t="s">
        <v>83</v>
      </c>
      <c r="AV1158" s="14" t="s">
        <v>83</v>
      </c>
      <c r="AW1158" s="14" t="s">
        <v>35</v>
      </c>
      <c r="AX1158" s="14" t="s">
        <v>73</v>
      </c>
      <c r="AY1158" s="254" t="s">
        <v>137</v>
      </c>
    </row>
    <row r="1159" s="14" customFormat="1">
      <c r="A1159" s="14"/>
      <c r="B1159" s="244"/>
      <c r="C1159" s="245"/>
      <c r="D1159" s="235" t="s">
        <v>147</v>
      </c>
      <c r="E1159" s="246" t="s">
        <v>19</v>
      </c>
      <c r="F1159" s="247" t="s">
        <v>2316</v>
      </c>
      <c r="G1159" s="245"/>
      <c r="H1159" s="248">
        <v>0.34000000000000002</v>
      </c>
      <c r="I1159" s="249"/>
      <c r="J1159" s="245"/>
      <c r="K1159" s="245"/>
      <c r="L1159" s="250"/>
      <c r="M1159" s="251"/>
      <c r="N1159" s="252"/>
      <c r="O1159" s="252"/>
      <c r="P1159" s="252"/>
      <c r="Q1159" s="252"/>
      <c r="R1159" s="252"/>
      <c r="S1159" s="252"/>
      <c r="T1159" s="25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4" t="s">
        <v>147</v>
      </c>
      <c r="AU1159" s="254" t="s">
        <v>83</v>
      </c>
      <c r="AV1159" s="14" t="s">
        <v>83</v>
      </c>
      <c r="AW1159" s="14" t="s">
        <v>35</v>
      </c>
      <c r="AX1159" s="14" t="s">
        <v>73</v>
      </c>
      <c r="AY1159" s="254" t="s">
        <v>137</v>
      </c>
    </row>
    <row r="1160" s="16" customFormat="1">
      <c r="A1160" s="16"/>
      <c r="B1160" s="276"/>
      <c r="C1160" s="277"/>
      <c r="D1160" s="235" t="s">
        <v>147</v>
      </c>
      <c r="E1160" s="278" t="s">
        <v>19</v>
      </c>
      <c r="F1160" s="279" t="s">
        <v>324</v>
      </c>
      <c r="G1160" s="277"/>
      <c r="H1160" s="280">
        <v>9.7999999999999989</v>
      </c>
      <c r="I1160" s="281"/>
      <c r="J1160" s="277"/>
      <c r="K1160" s="277"/>
      <c r="L1160" s="282"/>
      <c r="M1160" s="283"/>
      <c r="N1160" s="284"/>
      <c r="O1160" s="284"/>
      <c r="P1160" s="284"/>
      <c r="Q1160" s="284"/>
      <c r="R1160" s="284"/>
      <c r="S1160" s="284"/>
      <c r="T1160" s="285"/>
      <c r="U1160" s="16"/>
      <c r="V1160" s="16"/>
      <c r="W1160" s="16"/>
      <c r="X1160" s="16"/>
      <c r="Y1160" s="16"/>
      <c r="Z1160" s="16"/>
      <c r="AA1160" s="16"/>
      <c r="AB1160" s="16"/>
      <c r="AC1160" s="16"/>
      <c r="AD1160" s="16"/>
      <c r="AE1160" s="16"/>
      <c r="AT1160" s="286" t="s">
        <v>147</v>
      </c>
      <c r="AU1160" s="286" t="s">
        <v>83</v>
      </c>
      <c r="AV1160" s="16" t="s">
        <v>138</v>
      </c>
      <c r="AW1160" s="16" t="s">
        <v>35</v>
      </c>
      <c r="AX1160" s="16" t="s">
        <v>73</v>
      </c>
      <c r="AY1160" s="286" t="s">
        <v>137</v>
      </c>
    </row>
    <row r="1161" s="13" customFormat="1">
      <c r="A1161" s="13"/>
      <c r="B1161" s="233"/>
      <c r="C1161" s="234"/>
      <c r="D1161" s="235" t="s">
        <v>147</v>
      </c>
      <c r="E1161" s="236" t="s">
        <v>19</v>
      </c>
      <c r="F1161" s="237" t="s">
        <v>2239</v>
      </c>
      <c r="G1161" s="234"/>
      <c r="H1161" s="236" t="s">
        <v>19</v>
      </c>
      <c r="I1161" s="238"/>
      <c r="J1161" s="234"/>
      <c r="K1161" s="234"/>
      <c r="L1161" s="239"/>
      <c r="M1161" s="240"/>
      <c r="N1161" s="241"/>
      <c r="O1161" s="241"/>
      <c r="P1161" s="241"/>
      <c r="Q1161" s="241"/>
      <c r="R1161" s="241"/>
      <c r="S1161" s="241"/>
      <c r="T1161" s="24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3" t="s">
        <v>147</v>
      </c>
      <c r="AU1161" s="243" t="s">
        <v>83</v>
      </c>
      <c r="AV1161" s="13" t="s">
        <v>81</v>
      </c>
      <c r="AW1161" s="13" t="s">
        <v>35</v>
      </c>
      <c r="AX1161" s="13" t="s">
        <v>73</v>
      </c>
      <c r="AY1161" s="243" t="s">
        <v>137</v>
      </c>
    </row>
    <row r="1162" s="13" customFormat="1">
      <c r="A1162" s="13"/>
      <c r="B1162" s="233"/>
      <c r="C1162" s="234"/>
      <c r="D1162" s="235" t="s">
        <v>147</v>
      </c>
      <c r="E1162" s="236" t="s">
        <v>19</v>
      </c>
      <c r="F1162" s="237" t="s">
        <v>2242</v>
      </c>
      <c r="G1162" s="234"/>
      <c r="H1162" s="236" t="s">
        <v>19</v>
      </c>
      <c r="I1162" s="238"/>
      <c r="J1162" s="234"/>
      <c r="K1162" s="234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3" t="s">
        <v>147</v>
      </c>
      <c r="AU1162" s="243" t="s">
        <v>83</v>
      </c>
      <c r="AV1162" s="13" t="s">
        <v>81</v>
      </c>
      <c r="AW1162" s="13" t="s">
        <v>35</v>
      </c>
      <c r="AX1162" s="13" t="s">
        <v>73</v>
      </c>
      <c r="AY1162" s="243" t="s">
        <v>137</v>
      </c>
    </row>
    <row r="1163" s="14" customFormat="1">
      <c r="A1163" s="14"/>
      <c r="B1163" s="244"/>
      <c r="C1163" s="245"/>
      <c r="D1163" s="235" t="s">
        <v>147</v>
      </c>
      <c r="E1163" s="246" t="s">
        <v>19</v>
      </c>
      <c r="F1163" s="247" t="s">
        <v>2317</v>
      </c>
      <c r="G1163" s="245"/>
      <c r="H1163" s="248">
        <v>0.074999999999999997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147</v>
      </c>
      <c r="AU1163" s="254" t="s">
        <v>83</v>
      </c>
      <c r="AV1163" s="14" t="s">
        <v>83</v>
      </c>
      <c r="AW1163" s="14" t="s">
        <v>35</v>
      </c>
      <c r="AX1163" s="14" t="s">
        <v>73</v>
      </c>
      <c r="AY1163" s="254" t="s">
        <v>137</v>
      </c>
    </row>
    <row r="1164" s="13" customFormat="1">
      <c r="A1164" s="13"/>
      <c r="B1164" s="233"/>
      <c r="C1164" s="234"/>
      <c r="D1164" s="235" t="s">
        <v>147</v>
      </c>
      <c r="E1164" s="236" t="s">
        <v>19</v>
      </c>
      <c r="F1164" s="237" t="s">
        <v>2244</v>
      </c>
      <c r="G1164" s="234"/>
      <c r="H1164" s="236" t="s">
        <v>19</v>
      </c>
      <c r="I1164" s="238"/>
      <c r="J1164" s="234"/>
      <c r="K1164" s="234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3" t="s">
        <v>147</v>
      </c>
      <c r="AU1164" s="243" t="s">
        <v>83</v>
      </c>
      <c r="AV1164" s="13" t="s">
        <v>81</v>
      </c>
      <c r="AW1164" s="13" t="s">
        <v>35</v>
      </c>
      <c r="AX1164" s="13" t="s">
        <v>73</v>
      </c>
      <c r="AY1164" s="243" t="s">
        <v>137</v>
      </c>
    </row>
    <row r="1165" s="14" customFormat="1">
      <c r="A1165" s="14"/>
      <c r="B1165" s="244"/>
      <c r="C1165" s="245"/>
      <c r="D1165" s="235" t="s">
        <v>147</v>
      </c>
      <c r="E1165" s="246" t="s">
        <v>19</v>
      </c>
      <c r="F1165" s="247" t="s">
        <v>2318</v>
      </c>
      <c r="G1165" s="245"/>
      <c r="H1165" s="248">
        <v>3.073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147</v>
      </c>
      <c r="AU1165" s="254" t="s">
        <v>83</v>
      </c>
      <c r="AV1165" s="14" t="s">
        <v>83</v>
      </c>
      <c r="AW1165" s="14" t="s">
        <v>35</v>
      </c>
      <c r="AX1165" s="14" t="s">
        <v>73</v>
      </c>
      <c r="AY1165" s="254" t="s">
        <v>137</v>
      </c>
    </row>
    <row r="1166" s="13" customFormat="1">
      <c r="A1166" s="13"/>
      <c r="B1166" s="233"/>
      <c r="C1166" s="234"/>
      <c r="D1166" s="235" t="s">
        <v>147</v>
      </c>
      <c r="E1166" s="236" t="s">
        <v>19</v>
      </c>
      <c r="F1166" s="237" t="s">
        <v>2246</v>
      </c>
      <c r="G1166" s="234"/>
      <c r="H1166" s="236" t="s">
        <v>19</v>
      </c>
      <c r="I1166" s="238"/>
      <c r="J1166" s="234"/>
      <c r="K1166" s="234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147</v>
      </c>
      <c r="AU1166" s="243" t="s">
        <v>83</v>
      </c>
      <c r="AV1166" s="13" t="s">
        <v>81</v>
      </c>
      <c r="AW1166" s="13" t="s">
        <v>35</v>
      </c>
      <c r="AX1166" s="13" t="s">
        <v>73</v>
      </c>
      <c r="AY1166" s="243" t="s">
        <v>137</v>
      </c>
    </row>
    <row r="1167" s="14" customFormat="1">
      <c r="A1167" s="14"/>
      <c r="B1167" s="244"/>
      <c r="C1167" s="245"/>
      <c r="D1167" s="235" t="s">
        <v>147</v>
      </c>
      <c r="E1167" s="246" t="s">
        <v>19</v>
      </c>
      <c r="F1167" s="247" t="s">
        <v>2319</v>
      </c>
      <c r="G1167" s="245"/>
      <c r="H1167" s="248">
        <v>0.17599999999999999</v>
      </c>
      <c r="I1167" s="249"/>
      <c r="J1167" s="245"/>
      <c r="K1167" s="245"/>
      <c r="L1167" s="250"/>
      <c r="M1167" s="251"/>
      <c r="N1167" s="252"/>
      <c r="O1167" s="252"/>
      <c r="P1167" s="252"/>
      <c r="Q1167" s="252"/>
      <c r="R1167" s="252"/>
      <c r="S1167" s="252"/>
      <c r="T1167" s="253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4" t="s">
        <v>147</v>
      </c>
      <c r="AU1167" s="254" t="s">
        <v>83</v>
      </c>
      <c r="AV1167" s="14" t="s">
        <v>83</v>
      </c>
      <c r="AW1167" s="14" t="s">
        <v>35</v>
      </c>
      <c r="AX1167" s="14" t="s">
        <v>73</v>
      </c>
      <c r="AY1167" s="254" t="s">
        <v>137</v>
      </c>
    </row>
    <row r="1168" s="13" customFormat="1">
      <c r="A1168" s="13"/>
      <c r="B1168" s="233"/>
      <c r="C1168" s="234"/>
      <c r="D1168" s="235" t="s">
        <v>147</v>
      </c>
      <c r="E1168" s="236" t="s">
        <v>19</v>
      </c>
      <c r="F1168" s="237" t="s">
        <v>2257</v>
      </c>
      <c r="G1168" s="234"/>
      <c r="H1168" s="236" t="s">
        <v>19</v>
      </c>
      <c r="I1168" s="238"/>
      <c r="J1168" s="234"/>
      <c r="K1168" s="234"/>
      <c r="L1168" s="239"/>
      <c r="M1168" s="240"/>
      <c r="N1168" s="241"/>
      <c r="O1168" s="241"/>
      <c r="P1168" s="241"/>
      <c r="Q1168" s="241"/>
      <c r="R1168" s="241"/>
      <c r="S1168" s="241"/>
      <c r="T1168" s="242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3" t="s">
        <v>147</v>
      </c>
      <c r="AU1168" s="243" t="s">
        <v>83</v>
      </c>
      <c r="AV1168" s="13" t="s">
        <v>81</v>
      </c>
      <c r="AW1168" s="13" t="s">
        <v>35</v>
      </c>
      <c r="AX1168" s="13" t="s">
        <v>73</v>
      </c>
      <c r="AY1168" s="243" t="s">
        <v>137</v>
      </c>
    </row>
    <row r="1169" s="14" customFormat="1">
      <c r="A1169" s="14"/>
      <c r="B1169" s="244"/>
      <c r="C1169" s="245"/>
      <c r="D1169" s="235" t="s">
        <v>147</v>
      </c>
      <c r="E1169" s="246" t="s">
        <v>19</v>
      </c>
      <c r="F1169" s="247" t="s">
        <v>2320</v>
      </c>
      <c r="G1169" s="245"/>
      <c r="H1169" s="248">
        <v>0.083000000000000004</v>
      </c>
      <c r="I1169" s="249"/>
      <c r="J1169" s="245"/>
      <c r="K1169" s="245"/>
      <c r="L1169" s="250"/>
      <c r="M1169" s="251"/>
      <c r="N1169" s="252"/>
      <c r="O1169" s="252"/>
      <c r="P1169" s="252"/>
      <c r="Q1169" s="252"/>
      <c r="R1169" s="252"/>
      <c r="S1169" s="252"/>
      <c r="T1169" s="25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4" t="s">
        <v>147</v>
      </c>
      <c r="AU1169" s="254" t="s">
        <v>83</v>
      </c>
      <c r="AV1169" s="14" t="s">
        <v>83</v>
      </c>
      <c r="AW1169" s="14" t="s">
        <v>35</v>
      </c>
      <c r="AX1169" s="14" t="s">
        <v>73</v>
      </c>
      <c r="AY1169" s="254" t="s">
        <v>137</v>
      </c>
    </row>
    <row r="1170" s="16" customFormat="1">
      <c r="A1170" s="16"/>
      <c r="B1170" s="276"/>
      <c r="C1170" s="277"/>
      <c r="D1170" s="235" t="s">
        <v>147</v>
      </c>
      <c r="E1170" s="278" t="s">
        <v>19</v>
      </c>
      <c r="F1170" s="279" t="s">
        <v>324</v>
      </c>
      <c r="G1170" s="277"/>
      <c r="H1170" s="280">
        <v>3.4070000000000005</v>
      </c>
      <c r="I1170" s="281"/>
      <c r="J1170" s="277"/>
      <c r="K1170" s="277"/>
      <c r="L1170" s="282"/>
      <c r="M1170" s="283"/>
      <c r="N1170" s="284"/>
      <c r="O1170" s="284"/>
      <c r="P1170" s="284"/>
      <c r="Q1170" s="284"/>
      <c r="R1170" s="284"/>
      <c r="S1170" s="284"/>
      <c r="T1170" s="285"/>
      <c r="U1170" s="16"/>
      <c r="V1170" s="16"/>
      <c r="W1170" s="16"/>
      <c r="X1170" s="16"/>
      <c r="Y1170" s="16"/>
      <c r="Z1170" s="16"/>
      <c r="AA1170" s="16"/>
      <c r="AB1170" s="16"/>
      <c r="AC1170" s="16"/>
      <c r="AD1170" s="16"/>
      <c r="AE1170" s="16"/>
      <c r="AT1170" s="286" t="s">
        <v>147</v>
      </c>
      <c r="AU1170" s="286" t="s">
        <v>83</v>
      </c>
      <c r="AV1170" s="16" t="s">
        <v>138</v>
      </c>
      <c r="AW1170" s="16" t="s">
        <v>35</v>
      </c>
      <c r="AX1170" s="16" t="s">
        <v>73</v>
      </c>
      <c r="AY1170" s="286" t="s">
        <v>137</v>
      </c>
    </row>
    <row r="1171" s="13" customFormat="1">
      <c r="A1171" s="13"/>
      <c r="B1171" s="233"/>
      <c r="C1171" s="234"/>
      <c r="D1171" s="235" t="s">
        <v>147</v>
      </c>
      <c r="E1171" s="236" t="s">
        <v>19</v>
      </c>
      <c r="F1171" s="237" t="s">
        <v>2239</v>
      </c>
      <c r="G1171" s="234"/>
      <c r="H1171" s="236" t="s">
        <v>19</v>
      </c>
      <c r="I1171" s="238"/>
      <c r="J1171" s="234"/>
      <c r="K1171" s="234"/>
      <c r="L1171" s="239"/>
      <c r="M1171" s="240"/>
      <c r="N1171" s="241"/>
      <c r="O1171" s="241"/>
      <c r="P1171" s="241"/>
      <c r="Q1171" s="241"/>
      <c r="R1171" s="241"/>
      <c r="S1171" s="241"/>
      <c r="T1171" s="24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3" t="s">
        <v>147</v>
      </c>
      <c r="AU1171" s="243" t="s">
        <v>83</v>
      </c>
      <c r="AV1171" s="13" t="s">
        <v>81</v>
      </c>
      <c r="AW1171" s="13" t="s">
        <v>35</v>
      </c>
      <c r="AX1171" s="13" t="s">
        <v>73</v>
      </c>
      <c r="AY1171" s="243" t="s">
        <v>137</v>
      </c>
    </row>
    <row r="1172" s="13" customFormat="1">
      <c r="A1172" s="13"/>
      <c r="B1172" s="233"/>
      <c r="C1172" s="234"/>
      <c r="D1172" s="235" t="s">
        <v>147</v>
      </c>
      <c r="E1172" s="236" t="s">
        <v>19</v>
      </c>
      <c r="F1172" s="237" t="s">
        <v>2248</v>
      </c>
      <c r="G1172" s="234"/>
      <c r="H1172" s="236" t="s">
        <v>19</v>
      </c>
      <c r="I1172" s="238"/>
      <c r="J1172" s="234"/>
      <c r="K1172" s="234"/>
      <c r="L1172" s="239"/>
      <c r="M1172" s="240"/>
      <c r="N1172" s="241"/>
      <c r="O1172" s="241"/>
      <c r="P1172" s="241"/>
      <c r="Q1172" s="241"/>
      <c r="R1172" s="241"/>
      <c r="S1172" s="241"/>
      <c r="T1172" s="24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3" t="s">
        <v>147</v>
      </c>
      <c r="AU1172" s="243" t="s">
        <v>83</v>
      </c>
      <c r="AV1172" s="13" t="s">
        <v>81</v>
      </c>
      <c r="AW1172" s="13" t="s">
        <v>35</v>
      </c>
      <c r="AX1172" s="13" t="s">
        <v>73</v>
      </c>
      <c r="AY1172" s="243" t="s">
        <v>137</v>
      </c>
    </row>
    <row r="1173" s="14" customFormat="1">
      <c r="A1173" s="14"/>
      <c r="B1173" s="244"/>
      <c r="C1173" s="245"/>
      <c r="D1173" s="235" t="s">
        <v>147</v>
      </c>
      <c r="E1173" s="246" t="s">
        <v>19</v>
      </c>
      <c r="F1173" s="247" t="s">
        <v>2321</v>
      </c>
      <c r="G1173" s="245"/>
      <c r="H1173" s="248">
        <v>0.10199999999999999</v>
      </c>
      <c r="I1173" s="249"/>
      <c r="J1173" s="245"/>
      <c r="K1173" s="245"/>
      <c r="L1173" s="250"/>
      <c r="M1173" s="251"/>
      <c r="N1173" s="252"/>
      <c r="O1173" s="252"/>
      <c r="P1173" s="252"/>
      <c r="Q1173" s="252"/>
      <c r="R1173" s="252"/>
      <c r="S1173" s="252"/>
      <c r="T1173" s="25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4" t="s">
        <v>147</v>
      </c>
      <c r="AU1173" s="254" t="s">
        <v>83</v>
      </c>
      <c r="AV1173" s="14" t="s">
        <v>83</v>
      </c>
      <c r="AW1173" s="14" t="s">
        <v>35</v>
      </c>
      <c r="AX1173" s="14" t="s">
        <v>73</v>
      </c>
      <c r="AY1173" s="254" t="s">
        <v>137</v>
      </c>
    </row>
    <row r="1174" s="13" customFormat="1">
      <c r="A1174" s="13"/>
      <c r="B1174" s="233"/>
      <c r="C1174" s="234"/>
      <c r="D1174" s="235" t="s">
        <v>147</v>
      </c>
      <c r="E1174" s="236" t="s">
        <v>19</v>
      </c>
      <c r="F1174" s="237" t="s">
        <v>2239</v>
      </c>
      <c r="G1174" s="234"/>
      <c r="H1174" s="236" t="s">
        <v>19</v>
      </c>
      <c r="I1174" s="238"/>
      <c r="J1174" s="234"/>
      <c r="K1174" s="234"/>
      <c r="L1174" s="239"/>
      <c r="M1174" s="240"/>
      <c r="N1174" s="241"/>
      <c r="O1174" s="241"/>
      <c r="P1174" s="241"/>
      <c r="Q1174" s="241"/>
      <c r="R1174" s="241"/>
      <c r="S1174" s="241"/>
      <c r="T1174" s="242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3" t="s">
        <v>147</v>
      </c>
      <c r="AU1174" s="243" t="s">
        <v>83</v>
      </c>
      <c r="AV1174" s="13" t="s">
        <v>81</v>
      </c>
      <c r="AW1174" s="13" t="s">
        <v>35</v>
      </c>
      <c r="AX1174" s="13" t="s">
        <v>73</v>
      </c>
      <c r="AY1174" s="243" t="s">
        <v>137</v>
      </c>
    </row>
    <row r="1175" s="13" customFormat="1">
      <c r="A1175" s="13"/>
      <c r="B1175" s="233"/>
      <c r="C1175" s="234"/>
      <c r="D1175" s="235" t="s">
        <v>147</v>
      </c>
      <c r="E1175" s="236" t="s">
        <v>19</v>
      </c>
      <c r="F1175" s="237" t="s">
        <v>2240</v>
      </c>
      <c r="G1175" s="234"/>
      <c r="H1175" s="236" t="s">
        <v>19</v>
      </c>
      <c r="I1175" s="238"/>
      <c r="J1175" s="234"/>
      <c r="K1175" s="234"/>
      <c r="L1175" s="239"/>
      <c r="M1175" s="240"/>
      <c r="N1175" s="241"/>
      <c r="O1175" s="241"/>
      <c r="P1175" s="241"/>
      <c r="Q1175" s="241"/>
      <c r="R1175" s="241"/>
      <c r="S1175" s="241"/>
      <c r="T1175" s="24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3" t="s">
        <v>147</v>
      </c>
      <c r="AU1175" s="243" t="s">
        <v>83</v>
      </c>
      <c r="AV1175" s="13" t="s">
        <v>81</v>
      </c>
      <c r="AW1175" s="13" t="s">
        <v>35</v>
      </c>
      <c r="AX1175" s="13" t="s">
        <v>73</v>
      </c>
      <c r="AY1175" s="243" t="s">
        <v>137</v>
      </c>
    </row>
    <row r="1176" s="14" customFormat="1">
      <c r="A1176" s="14"/>
      <c r="B1176" s="244"/>
      <c r="C1176" s="245"/>
      <c r="D1176" s="235" t="s">
        <v>147</v>
      </c>
      <c r="E1176" s="246" t="s">
        <v>19</v>
      </c>
      <c r="F1176" s="247" t="s">
        <v>2322</v>
      </c>
      <c r="G1176" s="245"/>
      <c r="H1176" s="248">
        <v>0.66000000000000003</v>
      </c>
      <c r="I1176" s="249"/>
      <c r="J1176" s="245"/>
      <c r="K1176" s="245"/>
      <c r="L1176" s="250"/>
      <c r="M1176" s="251"/>
      <c r="N1176" s="252"/>
      <c r="O1176" s="252"/>
      <c r="P1176" s="252"/>
      <c r="Q1176" s="252"/>
      <c r="R1176" s="252"/>
      <c r="S1176" s="252"/>
      <c r="T1176" s="25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4" t="s">
        <v>147</v>
      </c>
      <c r="AU1176" s="254" t="s">
        <v>83</v>
      </c>
      <c r="AV1176" s="14" t="s">
        <v>83</v>
      </c>
      <c r="AW1176" s="14" t="s">
        <v>35</v>
      </c>
      <c r="AX1176" s="14" t="s">
        <v>73</v>
      </c>
      <c r="AY1176" s="254" t="s">
        <v>137</v>
      </c>
    </row>
    <row r="1177" s="13" customFormat="1">
      <c r="A1177" s="13"/>
      <c r="B1177" s="233"/>
      <c r="C1177" s="234"/>
      <c r="D1177" s="235" t="s">
        <v>147</v>
      </c>
      <c r="E1177" s="236" t="s">
        <v>19</v>
      </c>
      <c r="F1177" s="237" t="s">
        <v>2239</v>
      </c>
      <c r="G1177" s="234"/>
      <c r="H1177" s="236" t="s">
        <v>19</v>
      </c>
      <c r="I1177" s="238"/>
      <c r="J1177" s="234"/>
      <c r="K1177" s="234"/>
      <c r="L1177" s="239"/>
      <c r="M1177" s="240"/>
      <c r="N1177" s="241"/>
      <c r="O1177" s="241"/>
      <c r="P1177" s="241"/>
      <c r="Q1177" s="241"/>
      <c r="R1177" s="241"/>
      <c r="S1177" s="241"/>
      <c r="T1177" s="242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3" t="s">
        <v>147</v>
      </c>
      <c r="AU1177" s="243" t="s">
        <v>83</v>
      </c>
      <c r="AV1177" s="13" t="s">
        <v>81</v>
      </c>
      <c r="AW1177" s="13" t="s">
        <v>35</v>
      </c>
      <c r="AX1177" s="13" t="s">
        <v>73</v>
      </c>
      <c r="AY1177" s="243" t="s">
        <v>137</v>
      </c>
    </row>
    <row r="1178" s="13" customFormat="1">
      <c r="A1178" s="13"/>
      <c r="B1178" s="233"/>
      <c r="C1178" s="234"/>
      <c r="D1178" s="235" t="s">
        <v>147</v>
      </c>
      <c r="E1178" s="236" t="s">
        <v>19</v>
      </c>
      <c r="F1178" s="237" t="s">
        <v>2251</v>
      </c>
      <c r="G1178" s="234"/>
      <c r="H1178" s="236" t="s">
        <v>19</v>
      </c>
      <c r="I1178" s="238"/>
      <c r="J1178" s="234"/>
      <c r="K1178" s="234"/>
      <c r="L1178" s="239"/>
      <c r="M1178" s="240"/>
      <c r="N1178" s="241"/>
      <c r="O1178" s="241"/>
      <c r="P1178" s="241"/>
      <c r="Q1178" s="241"/>
      <c r="R1178" s="241"/>
      <c r="S1178" s="241"/>
      <c r="T1178" s="242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3" t="s">
        <v>147</v>
      </c>
      <c r="AU1178" s="243" t="s">
        <v>83</v>
      </c>
      <c r="AV1178" s="13" t="s">
        <v>81</v>
      </c>
      <c r="AW1178" s="13" t="s">
        <v>35</v>
      </c>
      <c r="AX1178" s="13" t="s">
        <v>73</v>
      </c>
      <c r="AY1178" s="243" t="s">
        <v>137</v>
      </c>
    </row>
    <row r="1179" s="14" customFormat="1">
      <c r="A1179" s="14"/>
      <c r="B1179" s="244"/>
      <c r="C1179" s="245"/>
      <c r="D1179" s="235" t="s">
        <v>147</v>
      </c>
      <c r="E1179" s="246" t="s">
        <v>19</v>
      </c>
      <c r="F1179" s="247" t="s">
        <v>2323</v>
      </c>
      <c r="G1179" s="245"/>
      <c r="H1179" s="248">
        <v>0.20200000000000001</v>
      </c>
      <c r="I1179" s="249"/>
      <c r="J1179" s="245"/>
      <c r="K1179" s="245"/>
      <c r="L1179" s="250"/>
      <c r="M1179" s="251"/>
      <c r="N1179" s="252"/>
      <c r="O1179" s="252"/>
      <c r="P1179" s="252"/>
      <c r="Q1179" s="252"/>
      <c r="R1179" s="252"/>
      <c r="S1179" s="252"/>
      <c r="T1179" s="253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4" t="s">
        <v>147</v>
      </c>
      <c r="AU1179" s="254" t="s">
        <v>83</v>
      </c>
      <c r="AV1179" s="14" t="s">
        <v>83</v>
      </c>
      <c r="AW1179" s="14" t="s">
        <v>35</v>
      </c>
      <c r="AX1179" s="14" t="s">
        <v>73</v>
      </c>
      <c r="AY1179" s="254" t="s">
        <v>137</v>
      </c>
    </row>
    <row r="1180" s="16" customFormat="1">
      <c r="A1180" s="16"/>
      <c r="B1180" s="276"/>
      <c r="C1180" s="277"/>
      <c r="D1180" s="235" t="s">
        <v>147</v>
      </c>
      <c r="E1180" s="278" t="s">
        <v>19</v>
      </c>
      <c r="F1180" s="279" t="s">
        <v>324</v>
      </c>
      <c r="G1180" s="277"/>
      <c r="H1180" s="280">
        <v>0.96399999999999997</v>
      </c>
      <c r="I1180" s="281"/>
      <c r="J1180" s="277"/>
      <c r="K1180" s="277"/>
      <c r="L1180" s="282"/>
      <c r="M1180" s="283"/>
      <c r="N1180" s="284"/>
      <c r="O1180" s="284"/>
      <c r="P1180" s="284"/>
      <c r="Q1180" s="284"/>
      <c r="R1180" s="284"/>
      <c r="S1180" s="284"/>
      <c r="T1180" s="285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86" t="s">
        <v>147</v>
      </c>
      <c r="AU1180" s="286" t="s">
        <v>83</v>
      </c>
      <c r="AV1180" s="16" t="s">
        <v>138</v>
      </c>
      <c r="AW1180" s="16" t="s">
        <v>35</v>
      </c>
      <c r="AX1180" s="16" t="s">
        <v>73</v>
      </c>
      <c r="AY1180" s="286" t="s">
        <v>137</v>
      </c>
    </row>
    <row r="1181" s="13" customFormat="1">
      <c r="A1181" s="13"/>
      <c r="B1181" s="233"/>
      <c r="C1181" s="234"/>
      <c r="D1181" s="235" t="s">
        <v>147</v>
      </c>
      <c r="E1181" s="236" t="s">
        <v>19</v>
      </c>
      <c r="F1181" s="237" t="s">
        <v>2324</v>
      </c>
      <c r="G1181" s="234"/>
      <c r="H1181" s="236" t="s">
        <v>19</v>
      </c>
      <c r="I1181" s="238"/>
      <c r="J1181" s="234"/>
      <c r="K1181" s="234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3" t="s">
        <v>147</v>
      </c>
      <c r="AU1181" s="243" t="s">
        <v>83</v>
      </c>
      <c r="AV1181" s="13" t="s">
        <v>81</v>
      </c>
      <c r="AW1181" s="13" t="s">
        <v>35</v>
      </c>
      <c r="AX1181" s="13" t="s">
        <v>73</v>
      </c>
      <c r="AY1181" s="243" t="s">
        <v>137</v>
      </c>
    </row>
    <row r="1182" s="14" customFormat="1">
      <c r="A1182" s="14"/>
      <c r="B1182" s="244"/>
      <c r="C1182" s="245"/>
      <c r="D1182" s="235" t="s">
        <v>147</v>
      </c>
      <c r="E1182" s="246" t="s">
        <v>19</v>
      </c>
      <c r="F1182" s="247" t="s">
        <v>2325</v>
      </c>
      <c r="G1182" s="245"/>
      <c r="H1182" s="248">
        <v>20</v>
      </c>
      <c r="I1182" s="249"/>
      <c r="J1182" s="245"/>
      <c r="K1182" s="245"/>
      <c r="L1182" s="250"/>
      <c r="M1182" s="251"/>
      <c r="N1182" s="252"/>
      <c r="O1182" s="252"/>
      <c r="P1182" s="252"/>
      <c r="Q1182" s="252"/>
      <c r="R1182" s="252"/>
      <c r="S1182" s="252"/>
      <c r="T1182" s="25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4" t="s">
        <v>147</v>
      </c>
      <c r="AU1182" s="254" t="s">
        <v>83</v>
      </c>
      <c r="AV1182" s="14" t="s">
        <v>83</v>
      </c>
      <c r="AW1182" s="14" t="s">
        <v>35</v>
      </c>
      <c r="AX1182" s="14" t="s">
        <v>73</v>
      </c>
      <c r="AY1182" s="254" t="s">
        <v>137</v>
      </c>
    </row>
    <row r="1183" s="15" customFormat="1">
      <c r="A1183" s="15"/>
      <c r="B1183" s="265"/>
      <c r="C1183" s="266"/>
      <c r="D1183" s="235" t="s">
        <v>147</v>
      </c>
      <c r="E1183" s="267" t="s">
        <v>19</v>
      </c>
      <c r="F1183" s="268" t="s">
        <v>201</v>
      </c>
      <c r="G1183" s="266"/>
      <c r="H1183" s="269">
        <v>34.170999999999999</v>
      </c>
      <c r="I1183" s="270"/>
      <c r="J1183" s="266"/>
      <c r="K1183" s="266"/>
      <c r="L1183" s="271"/>
      <c r="M1183" s="272"/>
      <c r="N1183" s="273"/>
      <c r="O1183" s="273"/>
      <c r="P1183" s="273"/>
      <c r="Q1183" s="273"/>
      <c r="R1183" s="273"/>
      <c r="S1183" s="273"/>
      <c r="T1183" s="274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75" t="s">
        <v>147</v>
      </c>
      <c r="AU1183" s="275" t="s">
        <v>83</v>
      </c>
      <c r="AV1183" s="15" t="s">
        <v>145</v>
      </c>
      <c r="AW1183" s="15" t="s">
        <v>35</v>
      </c>
      <c r="AX1183" s="15" t="s">
        <v>81</v>
      </c>
      <c r="AY1183" s="275" t="s">
        <v>137</v>
      </c>
    </row>
    <row r="1184" s="2" customFormat="1" ht="21.75" customHeight="1">
      <c r="A1184" s="40"/>
      <c r="B1184" s="41"/>
      <c r="C1184" s="220" t="s">
        <v>1062</v>
      </c>
      <c r="D1184" s="220" t="s">
        <v>140</v>
      </c>
      <c r="E1184" s="221" t="s">
        <v>1626</v>
      </c>
      <c r="F1184" s="222" t="s">
        <v>1627</v>
      </c>
      <c r="G1184" s="223" t="s">
        <v>143</v>
      </c>
      <c r="H1184" s="224">
        <v>34.170999999999999</v>
      </c>
      <c r="I1184" s="225"/>
      <c r="J1184" s="226">
        <f>ROUND(I1184*H1184,2)</f>
        <v>0</v>
      </c>
      <c r="K1184" s="222" t="s">
        <v>144</v>
      </c>
      <c r="L1184" s="46"/>
      <c r="M1184" s="227" t="s">
        <v>19</v>
      </c>
      <c r="N1184" s="228" t="s">
        <v>44</v>
      </c>
      <c r="O1184" s="86"/>
      <c r="P1184" s="229">
        <f>O1184*H1184</f>
        <v>0</v>
      </c>
      <c r="Q1184" s="229">
        <v>0.00012</v>
      </c>
      <c r="R1184" s="229">
        <f>Q1184*H1184</f>
        <v>0.0041005199999999999</v>
      </c>
      <c r="S1184" s="229">
        <v>0</v>
      </c>
      <c r="T1184" s="230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31" t="s">
        <v>239</v>
      </c>
      <c r="AT1184" s="231" t="s">
        <v>140</v>
      </c>
      <c r="AU1184" s="231" t="s">
        <v>83</v>
      </c>
      <c r="AY1184" s="19" t="s">
        <v>137</v>
      </c>
      <c r="BE1184" s="232">
        <f>IF(N1184="základní",J1184,0)</f>
        <v>0</v>
      </c>
      <c r="BF1184" s="232">
        <f>IF(N1184="snížená",J1184,0)</f>
        <v>0</v>
      </c>
      <c r="BG1184" s="232">
        <f>IF(N1184="zákl. přenesená",J1184,0)</f>
        <v>0</v>
      </c>
      <c r="BH1184" s="232">
        <f>IF(N1184="sníž. přenesená",J1184,0)</f>
        <v>0</v>
      </c>
      <c r="BI1184" s="232">
        <f>IF(N1184="nulová",J1184,0)</f>
        <v>0</v>
      </c>
      <c r="BJ1184" s="19" t="s">
        <v>81</v>
      </c>
      <c r="BK1184" s="232">
        <f>ROUND(I1184*H1184,2)</f>
        <v>0</v>
      </c>
      <c r="BL1184" s="19" t="s">
        <v>239</v>
      </c>
      <c r="BM1184" s="231" t="s">
        <v>2328</v>
      </c>
    </row>
    <row r="1185" s="13" customFormat="1">
      <c r="A1185" s="13"/>
      <c r="B1185" s="233"/>
      <c r="C1185" s="234"/>
      <c r="D1185" s="235" t="s">
        <v>147</v>
      </c>
      <c r="E1185" s="236" t="s">
        <v>19</v>
      </c>
      <c r="F1185" s="237" t="s">
        <v>2229</v>
      </c>
      <c r="G1185" s="234"/>
      <c r="H1185" s="236" t="s">
        <v>19</v>
      </c>
      <c r="I1185" s="238"/>
      <c r="J1185" s="234"/>
      <c r="K1185" s="234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3" t="s">
        <v>147</v>
      </c>
      <c r="AU1185" s="243" t="s">
        <v>83</v>
      </c>
      <c r="AV1185" s="13" t="s">
        <v>81</v>
      </c>
      <c r="AW1185" s="13" t="s">
        <v>35</v>
      </c>
      <c r="AX1185" s="13" t="s">
        <v>73</v>
      </c>
      <c r="AY1185" s="243" t="s">
        <v>137</v>
      </c>
    </row>
    <row r="1186" s="14" customFormat="1">
      <c r="A1186" s="14"/>
      <c r="B1186" s="244"/>
      <c r="C1186" s="245"/>
      <c r="D1186" s="235" t="s">
        <v>147</v>
      </c>
      <c r="E1186" s="246" t="s">
        <v>19</v>
      </c>
      <c r="F1186" s="247" t="s">
        <v>2314</v>
      </c>
      <c r="G1186" s="245"/>
      <c r="H1186" s="248">
        <v>8.0999999999999996</v>
      </c>
      <c r="I1186" s="249"/>
      <c r="J1186" s="245"/>
      <c r="K1186" s="245"/>
      <c r="L1186" s="250"/>
      <c r="M1186" s="251"/>
      <c r="N1186" s="252"/>
      <c r="O1186" s="252"/>
      <c r="P1186" s="252"/>
      <c r="Q1186" s="252"/>
      <c r="R1186" s="252"/>
      <c r="S1186" s="252"/>
      <c r="T1186" s="25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4" t="s">
        <v>147</v>
      </c>
      <c r="AU1186" s="254" t="s">
        <v>83</v>
      </c>
      <c r="AV1186" s="14" t="s">
        <v>83</v>
      </c>
      <c r="AW1186" s="14" t="s">
        <v>35</v>
      </c>
      <c r="AX1186" s="14" t="s">
        <v>73</v>
      </c>
      <c r="AY1186" s="254" t="s">
        <v>137</v>
      </c>
    </row>
    <row r="1187" s="14" customFormat="1">
      <c r="A1187" s="14"/>
      <c r="B1187" s="244"/>
      <c r="C1187" s="245"/>
      <c r="D1187" s="235" t="s">
        <v>147</v>
      </c>
      <c r="E1187" s="246" t="s">
        <v>19</v>
      </c>
      <c r="F1187" s="247" t="s">
        <v>2315</v>
      </c>
      <c r="G1187" s="245"/>
      <c r="H1187" s="248">
        <v>1.3600000000000001</v>
      </c>
      <c r="I1187" s="249"/>
      <c r="J1187" s="245"/>
      <c r="K1187" s="245"/>
      <c r="L1187" s="250"/>
      <c r="M1187" s="251"/>
      <c r="N1187" s="252"/>
      <c r="O1187" s="252"/>
      <c r="P1187" s="252"/>
      <c r="Q1187" s="252"/>
      <c r="R1187" s="252"/>
      <c r="S1187" s="252"/>
      <c r="T1187" s="25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4" t="s">
        <v>147</v>
      </c>
      <c r="AU1187" s="254" t="s">
        <v>83</v>
      </c>
      <c r="AV1187" s="14" t="s">
        <v>83</v>
      </c>
      <c r="AW1187" s="14" t="s">
        <v>35</v>
      </c>
      <c r="AX1187" s="14" t="s">
        <v>73</v>
      </c>
      <c r="AY1187" s="254" t="s">
        <v>137</v>
      </c>
    </row>
    <row r="1188" s="14" customFormat="1">
      <c r="A1188" s="14"/>
      <c r="B1188" s="244"/>
      <c r="C1188" s="245"/>
      <c r="D1188" s="235" t="s">
        <v>147</v>
      </c>
      <c r="E1188" s="246" t="s">
        <v>19</v>
      </c>
      <c r="F1188" s="247" t="s">
        <v>2316</v>
      </c>
      <c r="G1188" s="245"/>
      <c r="H1188" s="248">
        <v>0.34000000000000002</v>
      </c>
      <c r="I1188" s="249"/>
      <c r="J1188" s="245"/>
      <c r="K1188" s="245"/>
      <c r="L1188" s="250"/>
      <c r="M1188" s="251"/>
      <c r="N1188" s="252"/>
      <c r="O1188" s="252"/>
      <c r="P1188" s="252"/>
      <c r="Q1188" s="252"/>
      <c r="R1188" s="252"/>
      <c r="S1188" s="252"/>
      <c r="T1188" s="25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4" t="s">
        <v>147</v>
      </c>
      <c r="AU1188" s="254" t="s">
        <v>83</v>
      </c>
      <c r="AV1188" s="14" t="s">
        <v>83</v>
      </c>
      <c r="AW1188" s="14" t="s">
        <v>35</v>
      </c>
      <c r="AX1188" s="14" t="s">
        <v>73</v>
      </c>
      <c r="AY1188" s="254" t="s">
        <v>137</v>
      </c>
    </row>
    <row r="1189" s="16" customFormat="1">
      <c r="A1189" s="16"/>
      <c r="B1189" s="276"/>
      <c r="C1189" s="277"/>
      <c r="D1189" s="235" t="s">
        <v>147</v>
      </c>
      <c r="E1189" s="278" t="s">
        <v>19</v>
      </c>
      <c r="F1189" s="279" t="s">
        <v>324</v>
      </c>
      <c r="G1189" s="277"/>
      <c r="H1189" s="280">
        <v>9.7999999999999989</v>
      </c>
      <c r="I1189" s="281"/>
      <c r="J1189" s="277"/>
      <c r="K1189" s="277"/>
      <c r="L1189" s="282"/>
      <c r="M1189" s="283"/>
      <c r="N1189" s="284"/>
      <c r="O1189" s="284"/>
      <c r="P1189" s="284"/>
      <c r="Q1189" s="284"/>
      <c r="R1189" s="284"/>
      <c r="S1189" s="284"/>
      <c r="T1189" s="285"/>
      <c r="U1189" s="16"/>
      <c r="V1189" s="16"/>
      <c r="W1189" s="16"/>
      <c r="X1189" s="16"/>
      <c r="Y1189" s="16"/>
      <c r="Z1189" s="16"/>
      <c r="AA1189" s="16"/>
      <c r="AB1189" s="16"/>
      <c r="AC1189" s="16"/>
      <c r="AD1189" s="16"/>
      <c r="AE1189" s="16"/>
      <c r="AT1189" s="286" t="s">
        <v>147</v>
      </c>
      <c r="AU1189" s="286" t="s">
        <v>83</v>
      </c>
      <c r="AV1189" s="16" t="s">
        <v>138</v>
      </c>
      <c r="AW1189" s="16" t="s">
        <v>35</v>
      </c>
      <c r="AX1189" s="16" t="s">
        <v>73</v>
      </c>
      <c r="AY1189" s="286" t="s">
        <v>137</v>
      </c>
    </row>
    <row r="1190" s="13" customFormat="1">
      <c r="A1190" s="13"/>
      <c r="B1190" s="233"/>
      <c r="C1190" s="234"/>
      <c r="D1190" s="235" t="s">
        <v>147</v>
      </c>
      <c r="E1190" s="236" t="s">
        <v>19</v>
      </c>
      <c r="F1190" s="237" t="s">
        <v>2239</v>
      </c>
      <c r="G1190" s="234"/>
      <c r="H1190" s="236" t="s">
        <v>19</v>
      </c>
      <c r="I1190" s="238"/>
      <c r="J1190" s="234"/>
      <c r="K1190" s="234"/>
      <c r="L1190" s="239"/>
      <c r="M1190" s="240"/>
      <c r="N1190" s="241"/>
      <c r="O1190" s="241"/>
      <c r="P1190" s="241"/>
      <c r="Q1190" s="241"/>
      <c r="R1190" s="241"/>
      <c r="S1190" s="241"/>
      <c r="T1190" s="24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3" t="s">
        <v>147</v>
      </c>
      <c r="AU1190" s="243" t="s">
        <v>83</v>
      </c>
      <c r="AV1190" s="13" t="s">
        <v>81</v>
      </c>
      <c r="AW1190" s="13" t="s">
        <v>35</v>
      </c>
      <c r="AX1190" s="13" t="s">
        <v>73</v>
      </c>
      <c r="AY1190" s="243" t="s">
        <v>137</v>
      </c>
    </row>
    <row r="1191" s="13" customFormat="1">
      <c r="A1191" s="13"/>
      <c r="B1191" s="233"/>
      <c r="C1191" s="234"/>
      <c r="D1191" s="235" t="s">
        <v>147</v>
      </c>
      <c r="E1191" s="236" t="s">
        <v>19</v>
      </c>
      <c r="F1191" s="237" t="s">
        <v>2242</v>
      </c>
      <c r="G1191" s="234"/>
      <c r="H1191" s="236" t="s">
        <v>19</v>
      </c>
      <c r="I1191" s="238"/>
      <c r="J1191" s="234"/>
      <c r="K1191" s="234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3" t="s">
        <v>147</v>
      </c>
      <c r="AU1191" s="243" t="s">
        <v>83</v>
      </c>
      <c r="AV1191" s="13" t="s">
        <v>81</v>
      </c>
      <c r="AW1191" s="13" t="s">
        <v>35</v>
      </c>
      <c r="AX1191" s="13" t="s">
        <v>73</v>
      </c>
      <c r="AY1191" s="243" t="s">
        <v>137</v>
      </c>
    </row>
    <row r="1192" s="14" customFormat="1">
      <c r="A1192" s="14"/>
      <c r="B1192" s="244"/>
      <c r="C1192" s="245"/>
      <c r="D1192" s="235" t="s">
        <v>147</v>
      </c>
      <c r="E1192" s="246" t="s">
        <v>19</v>
      </c>
      <c r="F1192" s="247" t="s">
        <v>2317</v>
      </c>
      <c r="G1192" s="245"/>
      <c r="H1192" s="248">
        <v>0.074999999999999997</v>
      </c>
      <c r="I1192" s="249"/>
      <c r="J1192" s="245"/>
      <c r="K1192" s="245"/>
      <c r="L1192" s="250"/>
      <c r="M1192" s="251"/>
      <c r="N1192" s="252"/>
      <c r="O1192" s="252"/>
      <c r="P1192" s="252"/>
      <c r="Q1192" s="252"/>
      <c r="R1192" s="252"/>
      <c r="S1192" s="252"/>
      <c r="T1192" s="25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4" t="s">
        <v>147</v>
      </c>
      <c r="AU1192" s="254" t="s">
        <v>83</v>
      </c>
      <c r="AV1192" s="14" t="s">
        <v>83</v>
      </c>
      <c r="AW1192" s="14" t="s">
        <v>35</v>
      </c>
      <c r="AX1192" s="14" t="s">
        <v>73</v>
      </c>
      <c r="AY1192" s="254" t="s">
        <v>137</v>
      </c>
    </row>
    <row r="1193" s="13" customFormat="1">
      <c r="A1193" s="13"/>
      <c r="B1193" s="233"/>
      <c r="C1193" s="234"/>
      <c r="D1193" s="235" t="s">
        <v>147</v>
      </c>
      <c r="E1193" s="236" t="s">
        <v>19</v>
      </c>
      <c r="F1193" s="237" t="s">
        <v>2244</v>
      </c>
      <c r="G1193" s="234"/>
      <c r="H1193" s="236" t="s">
        <v>19</v>
      </c>
      <c r="I1193" s="238"/>
      <c r="J1193" s="234"/>
      <c r="K1193" s="234"/>
      <c r="L1193" s="239"/>
      <c r="M1193" s="240"/>
      <c r="N1193" s="241"/>
      <c r="O1193" s="241"/>
      <c r="P1193" s="241"/>
      <c r="Q1193" s="241"/>
      <c r="R1193" s="241"/>
      <c r="S1193" s="241"/>
      <c r="T1193" s="24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3" t="s">
        <v>147</v>
      </c>
      <c r="AU1193" s="243" t="s">
        <v>83</v>
      </c>
      <c r="AV1193" s="13" t="s">
        <v>81</v>
      </c>
      <c r="AW1193" s="13" t="s">
        <v>35</v>
      </c>
      <c r="AX1193" s="13" t="s">
        <v>73</v>
      </c>
      <c r="AY1193" s="243" t="s">
        <v>137</v>
      </c>
    </row>
    <row r="1194" s="14" customFormat="1">
      <c r="A1194" s="14"/>
      <c r="B1194" s="244"/>
      <c r="C1194" s="245"/>
      <c r="D1194" s="235" t="s">
        <v>147</v>
      </c>
      <c r="E1194" s="246" t="s">
        <v>19</v>
      </c>
      <c r="F1194" s="247" t="s">
        <v>2318</v>
      </c>
      <c r="G1194" s="245"/>
      <c r="H1194" s="248">
        <v>3.073</v>
      </c>
      <c r="I1194" s="249"/>
      <c r="J1194" s="245"/>
      <c r="K1194" s="245"/>
      <c r="L1194" s="250"/>
      <c r="M1194" s="251"/>
      <c r="N1194" s="252"/>
      <c r="O1194" s="252"/>
      <c r="P1194" s="252"/>
      <c r="Q1194" s="252"/>
      <c r="R1194" s="252"/>
      <c r="S1194" s="252"/>
      <c r="T1194" s="25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4" t="s">
        <v>147</v>
      </c>
      <c r="AU1194" s="254" t="s">
        <v>83</v>
      </c>
      <c r="AV1194" s="14" t="s">
        <v>83</v>
      </c>
      <c r="AW1194" s="14" t="s">
        <v>35</v>
      </c>
      <c r="AX1194" s="14" t="s">
        <v>73</v>
      </c>
      <c r="AY1194" s="254" t="s">
        <v>137</v>
      </c>
    </row>
    <row r="1195" s="13" customFormat="1">
      <c r="A1195" s="13"/>
      <c r="B1195" s="233"/>
      <c r="C1195" s="234"/>
      <c r="D1195" s="235" t="s">
        <v>147</v>
      </c>
      <c r="E1195" s="236" t="s">
        <v>19</v>
      </c>
      <c r="F1195" s="237" t="s">
        <v>2246</v>
      </c>
      <c r="G1195" s="234"/>
      <c r="H1195" s="236" t="s">
        <v>19</v>
      </c>
      <c r="I1195" s="238"/>
      <c r="J1195" s="234"/>
      <c r="K1195" s="234"/>
      <c r="L1195" s="239"/>
      <c r="M1195" s="240"/>
      <c r="N1195" s="241"/>
      <c r="O1195" s="241"/>
      <c r="P1195" s="241"/>
      <c r="Q1195" s="241"/>
      <c r="R1195" s="241"/>
      <c r="S1195" s="241"/>
      <c r="T1195" s="242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3" t="s">
        <v>147</v>
      </c>
      <c r="AU1195" s="243" t="s">
        <v>83</v>
      </c>
      <c r="AV1195" s="13" t="s">
        <v>81</v>
      </c>
      <c r="AW1195" s="13" t="s">
        <v>35</v>
      </c>
      <c r="AX1195" s="13" t="s">
        <v>73</v>
      </c>
      <c r="AY1195" s="243" t="s">
        <v>137</v>
      </c>
    </row>
    <row r="1196" s="14" customFormat="1">
      <c r="A1196" s="14"/>
      <c r="B1196" s="244"/>
      <c r="C1196" s="245"/>
      <c r="D1196" s="235" t="s">
        <v>147</v>
      </c>
      <c r="E1196" s="246" t="s">
        <v>19</v>
      </c>
      <c r="F1196" s="247" t="s">
        <v>2319</v>
      </c>
      <c r="G1196" s="245"/>
      <c r="H1196" s="248">
        <v>0.17599999999999999</v>
      </c>
      <c r="I1196" s="249"/>
      <c r="J1196" s="245"/>
      <c r="K1196" s="245"/>
      <c r="L1196" s="250"/>
      <c r="M1196" s="251"/>
      <c r="N1196" s="252"/>
      <c r="O1196" s="252"/>
      <c r="P1196" s="252"/>
      <c r="Q1196" s="252"/>
      <c r="R1196" s="252"/>
      <c r="S1196" s="252"/>
      <c r="T1196" s="25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4" t="s">
        <v>147</v>
      </c>
      <c r="AU1196" s="254" t="s">
        <v>83</v>
      </c>
      <c r="AV1196" s="14" t="s">
        <v>83</v>
      </c>
      <c r="AW1196" s="14" t="s">
        <v>35</v>
      </c>
      <c r="AX1196" s="14" t="s">
        <v>73</v>
      </c>
      <c r="AY1196" s="254" t="s">
        <v>137</v>
      </c>
    </row>
    <row r="1197" s="13" customFormat="1">
      <c r="A1197" s="13"/>
      <c r="B1197" s="233"/>
      <c r="C1197" s="234"/>
      <c r="D1197" s="235" t="s">
        <v>147</v>
      </c>
      <c r="E1197" s="236" t="s">
        <v>19</v>
      </c>
      <c r="F1197" s="237" t="s">
        <v>2257</v>
      </c>
      <c r="G1197" s="234"/>
      <c r="H1197" s="236" t="s">
        <v>19</v>
      </c>
      <c r="I1197" s="238"/>
      <c r="J1197" s="234"/>
      <c r="K1197" s="234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147</v>
      </c>
      <c r="AU1197" s="243" t="s">
        <v>83</v>
      </c>
      <c r="AV1197" s="13" t="s">
        <v>81</v>
      </c>
      <c r="AW1197" s="13" t="s">
        <v>35</v>
      </c>
      <c r="AX1197" s="13" t="s">
        <v>73</v>
      </c>
      <c r="AY1197" s="243" t="s">
        <v>137</v>
      </c>
    </row>
    <row r="1198" s="14" customFormat="1">
      <c r="A1198" s="14"/>
      <c r="B1198" s="244"/>
      <c r="C1198" s="245"/>
      <c r="D1198" s="235" t="s">
        <v>147</v>
      </c>
      <c r="E1198" s="246" t="s">
        <v>19</v>
      </c>
      <c r="F1198" s="247" t="s">
        <v>2320</v>
      </c>
      <c r="G1198" s="245"/>
      <c r="H1198" s="248">
        <v>0.083000000000000004</v>
      </c>
      <c r="I1198" s="249"/>
      <c r="J1198" s="245"/>
      <c r="K1198" s="245"/>
      <c r="L1198" s="250"/>
      <c r="M1198" s="251"/>
      <c r="N1198" s="252"/>
      <c r="O1198" s="252"/>
      <c r="P1198" s="252"/>
      <c r="Q1198" s="252"/>
      <c r="R1198" s="252"/>
      <c r="S1198" s="252"/>
      <c r="T1198" s="25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4" t="s">
        <v>147</v>
      </c>
      <c r="AU1198" s="254" t="s">
        <v>83</v>
      </c>
      <c r="AV1198" s="14" t="s">
        <v>83</v>
      </c>
      <c r="AW1198" s="14" t="s">
        <v>35</v>
      </c>
      <c r="AX1198" s="14" t="s">
        <v>73</v>
      </c>
      <c r="AY1198" s="254" t="s">
        <v>137</v>
      </c>
    </row>
    <row r="1199" s="16" customFormat="1">
      <c r="A1199" s="16"/>
      <c r="B1199" s="276"/>
      <c r="C1199" s="277"/>
      <c r="D1199" s="235" t="s">
        <v>147</v>
      </c>
      <c r="E1199" s="278" t="s">
        <v>19</v>
      </c>
      <c r="F1199" s="279" t="s">
        <v>324</v>
      </c>
      <c r="G1199" s="277"/>
      <c r="H1199" s="280">
        <v>3.4070000000000005</v>
      </c>
      <c r="I1199" s="281"/>
      <c r="J1199" s="277"/>
      <c r="K1199" s="277"/>
      <c r="L1199" s="282"/>
      <c r="M1199" s="283"/>
      <c r="N1199" s="284"/>
      <c r="O1199" s="284"/>
      <c r="P1199" s="284"/>
      <c r="Q1199" s="284"/>
      <c r="R1199" s="284"/>
      <c r="S1199" s="284"/>
      <c r="T1199" s="285"/>
      <c r="U1199" s="16"/>
      <c r="V1199" s="16"/>
      <c r="W1199" s="16"/>
      <c r="X1199" s="16"/>
      <c r="Y1199" s="16"/>
      <c r="Z1199" s="16"/>
      <c r="AA1199" s="16"/>
      <c r="AB1199" s="16"/>
      <c r="AC1199" s="16"/>
      <c r="AD1199" s="16"/>
      <c r="AE1199" s="16"/>
      <c r="AT1199" s="286" t="s">
        <v>147</v>
      </c>
      <c r="AU1199" s="286" t="s">
        <v>83</v>
      </c>
      <c r="AV1199" s="16" t="s">
        <v>138</v>
      </c>
      <c r="AW1199" s="16" t="s">
        <v>35</v>
      </c>
      <c r="AX1199" s="16" t="s">
        <v>73</v>
      </c>
      <c r="AY1199" s="286" t="s">
        <v>137</v>
      </c>
    </row>
    <row r="1200" s="13" customFormat="1">
      <c r="A1200" s="13"/>
      <c r="B1200" s="233"/>
      <c r="C1200" s="234"/>
      <c r="D1200" s="235" t="s">
        <v>147</v>
      </c>
      <c r="E1200" s="236" t="s">
        <v>19</v>
      </c>
      <c r="F1200" s="237" t="s">
        <v>2239</v>
      </c>
      <c r="G1200" s="234"/>
      <c r="H1200" s="236" t="s">
        <v>19</v>
      </c>
      <c r="I1200" s="238"/>
      <c r="J1200" s="234"/>
      <c r="K1200" s="234"/>
      <c r="L1200" s="239"/>
      <c r="M1200" s="240"/>
      <c r="N1200" s="241"/>
      <c r="O1200" s="241"/>
      <c r="P1200" s="241"/>
      <c r="Q1200" s="241"/>
      <c r="R1200" s="241"/>
      <c r="S1200" s="241"/>
      <c r="T1200" s="24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3" t="s">
        <v>147</v>
      </c>
      <c r="AU1200" s="243" t="s">
        <v>83</v>
      </c>
      <c r="AV1200" s="13" t="s">
        <v>81</v>
      </c>
      <c r="AW1200" s="13" t="s">
        <v>35</v>
      </c>
      <c r="AX1200" s="13" t="s">
        <v>73</v>
      </c>
      <c r="AY1200" s="243" t="s">
        <v>137</v>
      </c>
    </row>
    <row r="1201" s="13" customFormat="1">
      <c r="A1201" s="13"/>
      <c r="B1201" s="233"/>
      <c r="C1201" s="234"/>
      <c r="D1201" s="235" t="s">
        <v>147</v>
      </c>
      <c r="E1201" s="236" t="s">
        <v>19</v>
      </c>
      <c r="F1201" s="237" t="s">
        <v>2248</v>
      </c>
      <c r="G1201" s="234"/>
      <c r="H1201" s="236" t="s">
        <v>19</v>
      </c>
      <c r="I1201" s="238"/>
      <c r="J1201" s="234"/>
      <c r="K1201" s="234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147</v>
      </c>
      <c r="AU1201" s="243" t="s">
        <v>83</v>
      </c>
      <c r="AV1201" s="13" t="s">
        <v>81</v>
      </c>
      <c r="AW1201" s="13" t="s">
        <v>35</v>
      </c>
      <c r="AX1201" s="13" t="s">
        <v>73</v>
      </c>
      <c r="AY1201" s="243" t="s">
        <v>137</v>
      </c>
    </row>
    <row r="1202" s="14" customFormat="1">
      <c r="A1202" s="14"/>
      <c r="B1202" s="244"/>
      <c r="C1202" s="245"/>
      <c r="D1202" s="235" t="s">
        <v>147</v>
      </c>
      <c r="E1202" s="246" t="s">
        <v>19</v>
      </c>
      <c r="F1202" s="247" t="s">
        <v>2321</v>
      </c>
      <c r="G1202" s="245"/>
      <c r="H1202" s="248">
        <v>0.10199999999999999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4" t="s">
        <v>147</v>
      </c>
      <c r="AU1202" s="254" t="s">
        <v>83</v>
      </c>
      <c r="AV1202" s="14" t="s">
        <v>83</v>
      </c>
      <c r="AW1202" s="14" t="s">
        <v>35</v>
      </c>
      <c r="AX1202" s="14" t="s">
        <v>73</v>
      </c>
      <c r="AY1202" s="254" t="s">
        <v>137</v>
      </c>
    </row>
    <row r="1203" s="13" customFormat="1">
      <c r="A1203" s="13"/>
      <c r="B1203" s="233"/>
      <c r="C1203" s="234"/>
      <c r="D1203" s="235" t="s">
        <v>147</v>
      </c>
      <c r="E1203" s="236" t="s">
        <v>19</v>
      </c>
      <c r="F1203" s="237" t="s">
        <v>2239</v>
      </c>
      <c r="G1203" s="234"/>
      <c r="H1203" s="236" t="s">
        <v>19</v>
      </c>
      <c r="I1203" s="238"/>
      <c r="J1203" s="234"/>
      <c r="K1203" s="234"/>
      <c r="L1203" s="239"/>
      <c r="M1203" s="240"/>
      <c r="N1203" s="241"/>
      <c r="O1203" s="241"/>
      <c r="P1203" s="241"/>
      <c r="Q1203" s="241"/>
      <c r="R1203" s="241"/>
      <c r="S1203" s="241"/>
      <c r="T1203" s="24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3" t="s">
        <v>147</v>
      </c>
      <c r="AU1203" s="243" t="s">
        <v>83</v>
      </c>
      <c r="AV1203" s="13" t="s">
        <v>81</v>
      </c>
      <c r="AW1203" s="13" t="s">
        <v>35</v>
      </c>
      <c r="AX1203" s="13" t="s">
        <v>73</v>
      </c>
      <c r="AY1203" s="243" t="s">
        <v>137</v>
      </c>
    </row>
    <row r="1204" s="13" customFormat="1">
      <c r="A1204" s="13"/>
      <c r="B1204" s="233"/>
      <c r="C1204" s="234"/>
      <c r="D1204" s="235" t="s">
        <v>147</v>
      </c>
      <c r="E1204" s="236" t="s">
        <v>19</v>
      </c>
      <c r="F1204" s="237" t="s">
        <v>2240</v>
      </c>
      <c r="G1204" s="234"/>
      <c r="H1204" s="236" t="s">
        <v>19</v>
      </c>
      <c r="I1204" s="238"/>
      <c r="J1204" s="234"/>
      <c r="K1204" s="234"/>
      <c r="L1204" s="239"/>
      <c r="M1204" s="240"/>
      <c r="N1204" s="241"/>
      <c r="O1204" s="241"/>
      <c r="P1204" s="241"/>
      <c r="Q1204" s="241"/>
      <c r="R1204" s="241"/>
      <c r="S1204" s="241"/>
      <c r="T1204" s="242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3" t="s">
        <v>147</v>
      </c>
      <c r="AU1204" s="243" t="s">
        <v>83</v>
      </c>
      <c r="AV1204" s="13" t="s">
        <v>81</v>
      </c>
      <c r="AW1204" s="13" t="s">
        <v>35</v>
      </c>
      <c r="AX1204" s="13" t="s">
        <v>73</v>
      </c>
      <c r="AY1204" s="243" t="s">
        <v>137</v>
      </c>
    </row>
    <row r="1205" s="14" customFormat="1">
      <c r="A1205" s="14"/>
      <c r="B1205" s="244"/>
      <c r="C1205" s="245"/>
      <c r="D1205" s="235" t="s">
        <v>147</v>
      </c>
      <c r="E1205" s="246" t="s">
        <v>19</v>
      </c>
      <c r="F1205" s="247" t="s">
        <v>2322</v>
      </c>
      <c r="G1205" s="245"/>
      <c r="H1205" s="248">
        <v>0.66000000000000003</v>
      </c>
      <c r="I1205" s="249"/>
      <c r="J1205" s="245"/>
      <c r="K1205" s="245"/>
      <c r="L1205" s="250"/>
      <c r="M1205" s="251"/>
      <c r="N1205" s="252"/>
      <c r="O1205" s="252"/>
      <c r="P1205" s="252"/>
      <c r="Q1205" s="252"/>
      <c r="R1205" s="252"/>
      <c r="S1205" s="252"/>
      <c r="T1205" s="25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4" t="s">
        <v>147</v>
      </c>
      <c r="AU1205" s="254" t="s">
        <v>83</v>
      </c>
      <c r="AV1205" s="14" t="s">
        <v>83</v>
      </c>
      <c r="AW1205" s="14" t="s">
        <v>35</v>
      </c>
      <c r="AX1205" s="14" t="s">
        <v>73</v>
      </c>
      <c r="AY1205" s="254" t="s">
        <v>137</v>
      </c>
    </row>
    <row r="1206" s="13" customFormat="1">
      <c r="A1206" s="13"/>
      <c r="B1206" s="233"/>
      <c r="C1206" s="234"/>
      <c r="D1206" s="235" t="s">
        <v>147</v>
      </c>
      <c r="E1206" s="236" t="s">
        <v>19</v>
      </c>
      <c r="F1206" s="237" t="s">
        <v>2239</v>
      </c>
      <c r="G1206" s="234"/>
      <c r="H1206" s="236" t="s">
        <v>19</v>
      </c>
      <c r="I1206" s="238"/>
      <c r="J1206" s="234"/>
      <c r="K1206" s="234"/>
      <c r="L1206" s="239"/>
      <c r="M1206" s="240"/>
      <c r="N1206" s="241"/>
      <c r="O1206" s="241"/>
      <c r="P1206" s="241"/>
      <c r="Q1206" s="241"/>
      <c r="R1206" s="241"/>
      <c r="S1206" s="241"/>
      <c r="T1206" s="242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3" t="s">
        <v>147</v>
      </c>
      <c r="AU1206" s="243" t="s">
        <v>83</v>
      </c>
      <c r="AV1206" s="13" t="s">
        <v>81</v>
      </c>
      <c r="AW1206" s="13" t="s">
        <v>35</v>
      </c>
      <c r="AX1206" s="13" t="s">
        <v>73</v>
      </c>
      <c r="AY1206" s="243" t="s">
        <v>137</v>
      </c>
    </row>
    <row r="1207" s="13" customFormat="1">
      <c r="A1207" s="13"/>
      <c r="B1207" s="233"/>
      <c r="C1207" s="234"/>
      <c r="D1207" s="235" t="s">
        <v>147</v>
      </c>
      <c r="E1207" s="236" t="s">
        <v>19</v>
      </c>
      <c r="F1207" s="237" t="s">
        <v>2251</v>
      </c>
      <c r="G1207" s="234"/>
      <c r="H1207" s="236" t="s">
        <v>19</v>
      </c>
      <c r="I1207" s="238"/>
      <c r="J1207" s="234"/>
      <c r="K1207" s="234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147</v>
      </c>
      <c r="AU1207" s="243" t="s">
        <v>83</v>
      </c>
      <c r="AV1207" s="13" t="s">
        <v>81</v>
      </c>
      <c r="AW1207" s="13" t="s">
        <v>35</v>
      </c>
      <c r="AX1207" s="13" t="s">
        <v>73</v>
      </c>
      <c r="AY1207" s="243" t="s">
        <v>137</v>
      </c>
    </row>
    <row r="1208" s="14" customFormat="1">
      <c r="A1208" s="14"/>
      <c r="B1208" s="244"/>
      <c r="C1208" s="245"/>
      <c r="D1208" s="235" t="s">
        <v>147</v>
      </c>
      <c r="E1208" s="246" t="s">
        <v>19</v>
      </c>
      <c r="F1208" s="247" t="s">
        <v>2323</v>
      </c>
      <c r="G1208" s="245"/>
      <c r="H1208" s="248">
        <v>0.20200000000000001</v>
      </c>
      <c r="I1208" s="249"/>
      <c r="J1208" s="245"/>
      <c r="K1208" s="245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4" t="s">
        <v>147</v>
      </c>
      <c r="AU1208" s="254" t="s">
        <v>83</v>
      </c>
      <c r="AV1208" s="14" t="s">
        <v>83</v>
      </c>
      <c r="AW1208" s="14" t="s">
        <v>35</v>
      </c>
      <c r="AX1208" s="14" t="s">
        <v>73</v>
      </c>
      <c r="AY1208" s="254" t="s">
        <v>137</v>
      </c>
    </row>
    <row r="1209" s="16" customFormat="1">
      <c r="A1209" s="16"/>
      <c r="B1209" s="276"/>
      <c r="C1209" s="277"/>
      <c r="D1209" s="235" t="s">
        <v>147</v>
      </c>
      <c r="E1209" s="278" t="s">
        <v>19</v>
      </c>
      <c r="F1209" s="279" t="s">
        <v>324</v>
      </c>
      <c r="G1209" s="277"/>
      <c r="H1209" s="280">
        <v>0.96399999999999997</v>
      </c>
      <c r="I1209" s="281"/>
      <c r="J1209" s="277"/>
      <c r="K1209" s="277"/>
      <c r="L1209" s="282"/>
      <c r="M1209" s="283"/>
      <c r="N1209" s="284"/>
      <c r="O1209" s="284"/>
      <c r="P1209" s="284"/>
      <c r="Q1209" s="284"/>
      <c r="R1209" s="284"/>
      <c r="S1209" s="284"/>
      <c r="T1209" s="285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T1209" s="286" t="s">
        <v>147</v>
      </c>
      <c r="AU1209" s="286" t="s">
        <v>83</v>
      </c>
      <c r="AV1209" s="16" t="s">
        <v>138</v>
      </c>
      <c r="AW1209" s="16" t="s">
        <v>35</v>
      </c>
      <c r="AX1209" s="16" t="s">
        <v>73</v>
      </c>
      <c r="AY1209" s="286" t="s">
        <v>137</v>
      </c>
    </row>
    <row r="1210" s="13" customFormat="1">
      <c r="A1210" s="13"/>
      <c r="B1210" s="233"/>
      <c r="C1210" s="234"/>
      <c r="D1210" s="235" t="s">
        <v>147</v>
      </c>
      <c r="E1210" s="236" t="s">
        <v>19</v>
      </c>
      <c r="F1210" s="237" t="s">
        <v>2324</v>
      </c>
      <c r="G1210" s="234"/>
      <c r="H1210" s="236" t="s">
        <v>19</v>
      </c>
      <c r="I1210" s="238"/>
      <c r="J1210" s="234"/>
      <c r="K1210" s="234"/>
      <c r="L1210" s="239"/>
      <c r="M1210" s="240"/>
      <c r="N1210" s="241"/>
      <c r="O1210" s="241"/>
      <c r="P1210" s="241"/>
      <c r="Q1210" s="241"/>
      <c r="R1210" s="241"/>
      <c r="S1210" s="241"/>
      <c r="T1210" s="242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3" t="s">
        <v>147</v>
      </c>
      <c r="AU1210" s="243" t="s">
        <v>83</v>
      </c>
      <c r="AV1210" s="13" t="s">
        <v>81</v>
      </c>
      <c r="AW1210" s="13" t="s">
        <v>35</v>
      </c>
      <c r="AX1210" s="13" t="s">
        <v>73</v>
      </c>
      <c r="AY1210" s="243" t="s">
        <v>137</v>
      </c>
    </row>
    <row r="1211" s="14" customFormat="1">
      <c r="A1211" s="14"/>
      <c r="B1211" s="244"/>
      <c r="C1211" s="245"/>
      <c r="D1211" s="235" t="s">
        <v>147</v>
      </c>
      <c r="E1211" s="246" t="s">
        <v>19</v>
      </c>
      <c r="F1211" s="247" t="s">
        <v>2325</v>
      </c>
      <c r="G1211" s="245"/>
      <c r="H1211" s="248">
        <v>20</v>
      </c>
      <c r="I1211" s="249"/>
      <c r="J1211" s="245"/>
      <c r="K1211" s="245"/>
      <c r="L1211" s="250"/>
      <c r="M1211" s="251"/>
      <c r="N1211" s="252"/>
      <c r="O1211" s="252"/>
      <c r="P1211" s="252"/>
      <c r="Q1211" s="252"/>
      <c r="R1211" s="252"/>
      <c r="S1211" s="252"/>
      <c r="T1211" s="25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4" t="s">
        <v>147</v>
      </c>
      <c r="AU1211" s="254" t="s">
        <v>83</v>
      </c>
      <c r="AV1211" s="14" t="s">
        <v>83</v>
      </c>
      <c r="AW1211" s="14" t="s">
        <v>35</v>
      </c>
      <c r="AX1211" s="14" t="s">
        <v>73</v>
      </c>
      <c r="AY1211" s="254" t="s">
        <v>137</v>
      </c>
    </row>
    <row r="1212" s="15" customFormat="1">
      <c r="A1212" s="15"/>
      <c r="B1212" s="265"/>
      <c r="C1212" s="266"/>
      <c r="D1212" s="235" t="s">
        <v>147</v>
      </c>
      <c r="E1212" s="267" t="s">
        <v>19</v>
      </c>
      <c r="F1212" s="268" t="s">
        <v>201</v>
      </c>
      <c r="G1212" s="266"/>
      <c r="H1212" s="269">
        <v>34.170999999999999</v>
      </c>
      <c r="I1212" s="270"/>
      <c r="J1212" s="266"/>
      <c r="K1212" s="266"/>
      <c r="L1212" s="271"/>
      <c r="M1212" s="272"/>
      <c r="N1212" s="273"/>
      <c r="O1212" s="273"/>
      <c r="P1212" s="273"/>
      <c r="Q1212" s="273"/>
      <c r="R1212" s="273"/>
      <c r="S1212" s="273"/>
      <c r="T1212" s="274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75" t="s">
        <v>147</v>
      </c>
      <c r="AU1212" s="275" t="s">
        <v>83</v>
      </c>
      <c r="AV1212" s="15" t="s">
        <v>145</v>
      </c>
      <c r="AW1212" s="15" t="s">
        <v>35</v>
      </c>
      <c r="AX1212" s="15" t="s">
        <v>81</v>
      </c>
      <c r="AY1212" s="275" t="s">
        <v>137</v>
      </c>
    </row>
    <row r="1213" s="12" customFormat="1" ht="22.8" customHeight="1">
      <c r="A1213" s="12"/>
      <c r="B1213" s="204"/>
      <c r="C1213" s="205"/>
      <c r="D1213" s="206" t="s">
        <v>72</v>
      </c>
      <c r="E1213" s="218" t="s">
        <v>2329</v>
      </c>
      <c r="F1213" s="218" t="s">
        <v>2330</v>
      </c>
      <c r="G1213" s="205"/>
      <c r="H1213" s="205"/>
      <c r="I1213" s="208"/>
      <c r="J1213" s="219">
        <f>BK1213</f>
        <v>0</v>
      </c>
      <c r="K1213" s="205"/>
      <c r="L1213" s="210"/>
      <c r="M1213" s="211"/>
      <c r="N1213" s="212"/>
      <c r="O1213" s="212"/>
      <c r="P1213" s="213">
        <f>SUM(P1214:P1245)</f>
        <v>0</v>
      </c>
      <c r="Q1213" s="212"/>
      <c r="R1213" s="213">
        <f>SUM(R1214:R1245)</f>
        <v>0.14374587</v>
      </c>
      <c r="S1213" s="212"/>
      <c r="T1213" s="214">
        <f>SUM(T1214:T1245)</f>
        <v>0</v>
      </c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R1213" s="215" t="s">
        <v>83</v>
      </c>
      <c r="AT1213" s="216" t="s">
        <v>72</v>
      </c>
      <c r="AU1213" s="216" t="s">
        <v>81</v>
      </c>
      <c r="AY1213" s="215" t="s">
        <v>137</v>
      </c>
      <c r="BK1213" s="217">
        <f>SUM(BK1214:BK1245)</f>
        <v>0</v>
      </c>
    </row>
    <row r="1214" s="2" customFormat="1" ht="33" customHeight="1">
      <c r="A1214" s="40"/>
      <c r="B1214" s="41"/>
      <c r="C1214" s="220" t="s">
        <v>1068</v>
      </c>
      <c r="D1214" s="220" t="s">
        <v>140</v>
      </c>
      <c r="E1214" s="221" t="s">
        <v>2331</v>
      </c>
      <c r="F1214" s="222" t="s">
        <v>2332</v>
      </c>
      <c r="G1214" s="223" t="s">
        <v>143</v>
      </c>
      <c r="H1214" s="224">
        <v>2.0030000000000001</v>
      </c>
      <c r="I1214" s="225"/>
      <c r="J1214" s="226">
        <f>ROUND(I1214*H1214,2)</f>
        <v>0</v>
      </c>
      <c r="K1214" s="222" t="s">
        <v>144</v>
      </c>
      <c r="L1214" s="46"/>
      <c r="M1214" s="227" t="s">
        <v>19</v>
      </c>
      <c r="N1214" s="228" t="s">
        <v>44</v>
      </c>
      <c r="O1214" s="86"/>
      <c r="P1214" s="229">
        <f>O1214*H1214</f>
        <v>0</v>
      </c>
      <c r="Q1214" s="229">
        <v>0</v>
      </c>
      <c r="R1214" s="229">
        <f>Q1214*H1214</f>
        <v>0</v>
      </c>
      <c r="S1214" s="229">
        <v>0</v>
      </c>
      <c r="T1214" s="230">
        <f>S1214*H1214</f>
        <v>0</v>
      </c>
      <c r="U1214" s="40"/>
      <c r="V1214" s="40"/>
      <c r="W1214" s="40"/>
      <c r="X1214" s="40"/>
      <c r="Y1214" s="40"/>
      <c r="Z1214" s="40"/>
      <c r="AA1214" s="40"/>
      <c r="AB1214" s="40"/>
      <c r="AC1214" s="40"/>
      <c r="AD1214" s="40"/>
      <c r="AE1214" s="40"/>
      <c r="AR1214" s="231" t="s">
        <v>239</v>
      </c>
      <c r="AT1214" s="231" t="s">
        <v>140</v>
      </c>
      <c r="AU1214" s="231" t="s">
        <v>83</v>
      </c>
      <c r="AY1214" s="19" t="s">
        <v>137</v>
      </c>
      <c r="BE1214" s="232">
        <f>IF(N1214="základní",J1214,0)</f>
        <v>0</v>
      </c>
      <c r="BF1214" s="232">
        <f>IF(N1214="snížená",J1214,0)</f>
        <v>0</v>
      </c>
      <c r="BG1214" s="232">
        <f>IF(N1214="zákl. přenesená",J1214,0)</f>
        <v>0</v>
      </c>
      <c r="BH1214" s="232">
        <f>IF(N1214="sníž. přenesená",J1214,0)</f>
        <v>0</v>
      </c>
      <c r="BI1214" s="232">
        <f>IF(N1214="nulová",J1214,0)</f>
        <v>0</v>
      </c>
      <c r="BJ1214" s="19" t="s">
        <v>81</v>
      </c>
      <c r="BK1214" s="232">
        <f>ROUND(I1214*H1214,2)</f>
        <v>0</v>
      </c>
      <c r="BL1214" s="19" t="s">
        <v>239</v>
      </c>
      <c r="BM1214" s="231" t="s">
        <v>2333</v>
      </c>
    </row>
    <row r="1215" s="13" customFormat="1">
      <c r="A1215" s="13"/>
      <c r="B1215" s="233"/>
      <c r="C1215" s="234"/>
      <c r="D1215" s="235" t="s">
        <v>147</v>
      </c>
      <c r="E1215" s="236" t="s">
        <v>19</v>
      </c>
      <c r="F1215" s="237" t="s">
        <v>2334</v>
      </c>
      <c r="G1215" s="234"/>
      <c r="H1215" s="236" t="s">
        <v>19</v>
      </c>
      <c r="I1215" s="238"/>
      <c r="J1215" s="234"/>
      <c r="K1215" s="234"/>
      <c r="L1215" s="239"/>
      <c r="M1215" s="240"/>
      <c r="N1215" s="241"/>
      <c r="O1215" s="241"/>
      <c r="P1215" s="241"/>
      <c r="Q1215" s="241"/>
      <c r="R1215" s="241"/>
      <c r="S1215" s="241"/>
      <c r="T1215" s="242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3" t="s">
        <v>147</v>
      </c>
      <c r="AU1215" s="243" t="s">
        <v>83</v>
      </c>
      <c r="AV1215" s="13" t="s">
        <v>81</v>
      </c>
      <c r="AW1215" s="13" t="s">
        <v>35</v>
      </c>
      <c r="AX1215" s="13" t="s">
        <v>73</v>
      </c>
      <c r="AY1215" s="243" t="s">
        <v>137</v>
      </c>
    </row>
    <row r="1216" s="14" customFormat="1">
      <c r="A1216" s="14"/>
      <c r="B1216" s="244"/>
      <c r="C1216" s="245"/>
      <c r="D1216" s="235" t="s">
        <v>147</v>
      </c>
      <c r="E1216" s="246" t="s">
        <v>19</v>
      </c>
      <c r="F1216" s="247" t="s">
        <v>2335</v>
      </c>
      <c r="G1216" s="245"/>
      <c r="H1216" s="248">
        <v>2.0030000000000001</v>
      </c>
      <c r="I1216" s="249"/>
      <c r="J1216" s="245"/>
      <c r="K1216" s="245"/>
      <c r="L1216" s="250"/>
      <c r="M1216" s="251"/>
      <c r="N1216" s="252"/>
      <c r="O1216" s="252"/>
      <c r="P1216" s="252"/>
      <c r="Q1216" s="252"/>
      <c r="R1216" s="252"/>
      <c r="S1216" s="252"/>
      <c r="T1216" s="253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4" t="s">
        <v>147</v>
      </c>
      <c r="AU1216" s="254" t="s">
        <v>83</v>
      </c>
      <c r="AV1216" s="14" t="s">
        <v>83</v>
      </c>
      <c r="AW1216" s="14" t="s">
        <v>35</v>
      </c>
      <c r="AX1216" s="14" t="s">
        <v>81</v>
      </c>
      <c r="AY1216" s="254" t="s">
        <v>137</v>
      </c>
    </row>
    <row r="1217" s="2" customFormat="1" ht="16.5" customHeight="1">
      <c r="A1217" s="40"/>
      <c r="B1217" s="41"/>
      <c r="C1217" s="255" t="s">
        <v>1073</v>
      </c>
      <c r="D1217" s="255" t="s">
        <v>157</v>
      </c>
      <c r="E1217" s="256" t="s">
        <v>2336</v>
      </c>
      <c r="F1217" s="257" t="s">
        <v>2337</v>
      </c>
      <c r="G1217" s="258" t="s">
        <v>170</v>
      </c>
      <c r="H1217" s="259">
        <v>0.13</v>
      </c>
      <c r="I1217" s="260"/>
      <c r="J1217" s="261">
        <f>ROUND(I1217*H1217,2)</f>
        <v>0</v>
      </c>
      <c r="K1217" s="257" t="s">
        <v>144</v>
      </c>
      <c r="L1217" s="262"/>
      <c r="M1217" s="263" t="s">
        <v>19</v>
      </c>
      <c r="N1217" s="264" t="s">
        <v>44</v>
      </c>
      <c r="O1217" s="86"/>
      <c r="P1217" s="229">
        <f>O1217*H1217</f>
        <v>0</v>
      </c>
      <c r="Q1217" s="229">
        <v>1</v>
      </c>
      <c r="R1217" s="229">
        <f>Q1217*H1217</f>
        <v>0.13</v>
      </c>
      <c r="S1217" s="229">
        <v>0</v>
      </c>
      <c r="T1217" s="230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31" t="s">
        <v>353</v>
      </c>
      <c r="AT1217" s="231" t="s">
        <v>157</v>
      </c>
      <c r="AU1217" s="231" t="s">
        <v>83</v>
      </c>
      <c r="AY1217" s="19" t="s">
        <v>137</v>
      </c>
      <c r="BE1217" s="232">
        <f>IF(N1217="základní",J1217,0)</f>
        <v>0</v>
      </c>
      <c r="BF1217" s="232">
        <f>IF(N1217="snížená",J1217,0)</f>
        <v>0</v>
      </c>
      <c r="BG1217" s="232">
        <f>IF(N1217="zákl. přenesená",J1217,0)</f>
        <v>0</v>
      </c>
      <c r="BH1217" s="232">
        <f>IF(N1217="sníž. přenesená",J1217,0)</f>
        <v>0</v>
      </c>
      <c r="BI1217" s="232">
        <f>IF(N1217="nulová",J1217,0)</f>
        <v>0</v>
      </c>
      <c r="BJ1217" s="19" t="s">
        <v>81</v>
      </c>
      <c r="BK1217" s="232">
        <f>ROUND(I1217*H1217,2)</f>
        <v>0</v>
      </c>
      <c r="BL1217" s="19" t="s">
        <v>239</v>
      </c>
      <c r="BM1217" s="231" t="s">
        <v>2338</v>
      </c>
    </row>
    <row r="1218" s="14" customFormat="1">
      <c r="A1218" s="14"/>
      <c r="B1218" s="244"/>
      <c r="C1218" s="245"/>
      <c r="D1218" s="235" t="s">
        <v>147</v>
      </c>
      <c r="E1218" s="246" t="s">
        <v>19</v>
      </c>
      <c r="F1218" s="247" t="s">
        <v>2339</v>
      </c>
      <c r="G1218" s="245"/>
      <c r="H1218" s="248">
        <v>0.13</v>
      </c>
      <c r="I1218" s="249"/>
      <c r="J1218" s="245"/>
      <c r="K1218" s="245"/>
      <c r="L1218" s="250"/>
      <c r="M1218" s="251"/>
      <c r="N1218" s="252"/>
      <c r="O1218" s="252"/>
      <c r="P1218" s="252"/>
      <c r="Q1218" s="252"/>
      <c r="R1218" s="252"/>
      <c r="S1218" s="252"/>
      <c r="T1218" s="253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4" t="s">
        <v>147</v>
      </c>
      <c r="AU1218" s="254" t="s">
        <v>83</v>
      </c>
      <c r="AV1218" s="14" t="s">
        <v>83</v>
      </c>
      <c r="AW1218" s="14" t="s">
        <v>35</v>
      </c>
      <c r="AX1218" s="14" t="s">
        <v>81</v>
      </c>
      <c r="AY1218" s="254" t="s">
        <v>137</v>
      </c>
    </row>
    <row r="1219" s="2" customFormat="1" ht="21.75" customHeight="1">
      <c r="A1219" s="40"/>
      <c r="B1219" s="41"/>
      <c r="C1219" s="220" t="s">
        <v>1078</v>
      </c>
      <c r="D1219" s="220" t="s">
        <v>140</v>
      </c>
      <c r="E1219" s="221" t="s">
        <v>2340</v>
      </c>
      <c r="F1219" s="222" t="s">
        <v>2341</v>
      </c>
      <c r="G1219" s="223" t="s">
        <v>143</v>
      </c>
      <c r="H1219" s="224">
        <v>14.170999999999999</v>
      </c>
      <c r="I1219" s="225"/>
      <c r="J1219" s="226">
        <f>ROUND(I1219*H1219,2)</f>
        <v>0</v>
      </c>
      <c r="K1219" s="222" t="s">
        <v>390</v>
      </c>
      <c r="L1219" s="46"/>
      <c r="M1219" s="227" t="s">
        <v>19</v>
      </c>
      <c r="N1219" s="228" t="s">
        <v>44</v>
      </c>
      <c r="O1219" s="86"/>
      <c r="P1219" s="229">
        <f>O1219*H1219</f>
        <v>0</v>
      </c>
      <c r="Q1219" s="229">
        <v>0.00097000000000000005</v>
      </c>
      <c r="R1219" s="229">
        <f>Q1219*H1219</f>
        <v>0.01374587</v>
      </c>
      <c r="S1219" s="229">
        <v>0</v>
      </c>
      <c r="T1219" s="230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31" t="s">
        <v>239</v>
      </c>
      <c r="AT1219" s="231" t="s">
        <v>140</v>
      </c>
      <c r="AU1219" s="231" t="s">
        <v>83</v>
      </c>
      <c r="AY1219" s="19" t="s">
        <v>137</v>
      </c>
      <c r="BE1219" s="232">
        <f>IF(N1219="základní",J1219,0)</f>
        <v>0</v>
      </c>
      <c r="BF1219" s="232">
        <f>IF(N1219="snížená",J1219,0)</f>
        <v>0</v>
      </c>
      <c r="BG1219" s="232">
        <f>IF(N1219="zákl. přenesená",J1219,0)</f>
        <v>0</v>
      </c>
      <c r="BH1219" s="232">
        <f>IF(N1219="sníž. přenesená",J1219,0)</f>
        <v>0</v>
      </c>
      <c r="BI1219" s="232">
        <f>IF(N1219="nulová",J1219,0)</f>
        <v>0</v>
      </c>
      <c r="BJ1219" s="19" t="s">
        <v>81</v>
      </c>
      <c r="BK1219" s="232">
        <f>ROUND(I1219*H1219,2)</f>
        <v>0</v>
      </c>
      <c r="BL1219" s="19" t="s">
        <v>239</v>
      </c>
      <c r="BM1219" s="231" t="s">
        <v>2342</v>
      </c>
    </row>
    <row r="1220" s="13" customFormat="1">
      <c r="A1220" s="13"/>
      <c r="B1220" s="233"/>
      <c r="C1220" s="234"/>
      <c r="D1220" s="235" t="s">
        <v>147</v>
      </c>
      <c r="E1220" s="236" t="s">
        <v>19</v>
      </c>
      <c r="F1220" s="237" t="s">
        <v>2229</v>
      </c>
      <c r="G1220" s="234"/>
      <c r="H1220" s="236" t="s">
        <v>19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147</v>
      </c>
      <c r="AU1220" s="243" t="s">
        <v>83</v>
      </c>
      <c r="AV1220" s="13" t="s">
        <v>81</v>
      </c>
      <c r="AW1220" s="13" t="s">
        <v>35</v>
      </c>
      <c r="AX1220" s="13" t="s">
        <v>73</v>
      </c>
      <c r="AY1220" s="243" t="s">
        <v>137</v>
      </c>
    </row>
    <row r="1221" s="14" customFormat="1">
      <c r="A1221" s="14"/>
      <c r="B1221" s="244"/>
      <c r="C1221" s="245"/>
      <c r="D1221" s="235" t="s">
        <v>147</v>
      </c>
      <c r="E1221" s="246" t="s">
        <v>19</v>
      </c>
      <c r="F1221" s="247" t="s">
        <v>2314</v>
      </c>
      <c r="G1221" s="245"/>
      <c r="H1221" s="248">
        <v>8.0999999999999996</v>
      </c>
      <c r="I1221" s="249"/>
      <c r="J1221" s="245"/>
      <c r="K1221" s="245"/>
      <c r="L1221" s="250"/>
      <c r="M1221" s="251"/>
      <c r="N1221" s="252"/>
      <c r="O1221" s="252"/>
      <c r="P1221" s="252"/>
      <c r="Q1221" s="252"/>
      <c r="R1221" s="252"/>
      <c r="S1221" s="252"/>
      <c r="T1221" s="25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4" t="s">
        <v>147</v>
      </c>
      <c r="AU1221" s="254" t="s">
        <v>83</v>
      </c>
      <c r="AV1221" s="14" t="s">
        <v>83</v>
      </c>
      <c r="AW1221" s="14" t="s">
        <v>35</v>
      </c>
      <c r="AX1221" s="14" t="s">
        <v>73</v>
      </c>
      <c r="AY1221" s="254" t="s">
        <v>137</v>
      </c>
    </row>
    <row r="1222" s="14" customFormat="1">
      <c r="A1222" s="14"/>
      <c r="B1222" s="244"/>
      <c r="C1222" s="245"/>
      <c r="D1222" s="235" t="s">
        <v>147</v>
      </c>
      <c r="E1222" s="246" t="s">
        <v>19</v>
      </c>
      <c r="F1222" s="247" t="s">
        <v>2315</v>
      </c>
      <c r="G1222" s="245"/>
      <c r="H1222" s="248">
        <v>1.3600000000000001</v>
      </c>
      <c r="I1222" s="249"/>
      <c r="J1222" s="245"/>
      <c r="K1222" s="245"/>
      <c r="L1222" s="250"/>
      <c r="M1222" s="251"/>
      <c r="N1222" s="252"/>
      <c r="O1222" s="252"/>
      <c r="P1222" s="252"/>
      <c r="Q1222" s="252"/>
      <c r="R1222" s="252"/>
      <c r="S1222" s="252"/>
      <c r="T1222" s="25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4" t="s">
        <v>147</v>
      </c>
      <c r="AU1222" s="254" t="s">
        <v>83</v>
      </c>
      <c r="AV1222" s="14" t="s">
        <v>83</v>
      </c>
      <c r="AW1222" s="14" t="s">
        <v>35</v>
      </c>
      <c r="AX1222" s="14" t="s">
        <v>73</v>
      </c>
      <c r="AY1222" s="254" t="s">
        <v>137</v>
      </c>
    </row>
    <row r="1223" s="14" customFormat="1">
      <c r="A1223" s="14"/>
      <c r="B1223" s="244"/>
      <c r="C1223" s="245"/>
      <c r="D1223" s="235" t="s">
        <v>147</v>
      </c>
      <c r="E1223" s="246" t="s">
        <v>19</v>
      </c>
      <c r="F1223" s="247" t="s">
        <v>2316</v>
      </c>
      <c r="G1223" s="245"/>
      <c r="H1223" s="248">
        <v>0.34000000000000002</v>
      </c>
      <c r="I1223" s="249"/>
      <c r="J1223" s="245"/>
      <c r="K1223" s="245"/>
      <c r="L1223" s="250"/>
      <c r="M1223" s="251"/>
      <c r="N1223" s="252"/>
      <c r="O1223" s="252"/>
      <c r="P1223" s="252"/>
      <c r="Q1223" s="252"/>
      <c r="R1223" s="252"/>
      <c r="S1223" s="252"/>
      <c r="T1223" s="253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4" t="s">
        <v>147</v>
      </c>
      <c r="AU1223" s="254" t="s">
        <v>83</v>
      </c>
      <c r="AV1223" s="14" t="s">
        <v>83</v>
      </c>
      <c r="AW1223" s="14" t="s">
        <v>35</v>
      </c>
      <c r="AX1223" s="14" t="s">
        <v>73</v>
      </c>
      <c r="AY1223" s="254" t="s">
        <v>137</v>
      </c>
    </row>
    <row r="1224" s="16" customFormat="1">
      <c r="A1224" s="16"/>
      <c r="B1224" s="276"/>
      <c r="C1224" s="277"/>
      <c r="D1224" s="235" t="s">
        <v>147</v>
      </c>
      <c r="E1224" s="278" t="s">
        <v>19</v>
      </c>
      <c r="F1224" s="279" t="s">
        <v>324</v>
      </c>
      <c r="G1224" s="277"/>
      <c r="H1224" s="280">
        <v>9.7999999999999989</v>
      </c>
      <c r="I1224" s="281"/>
      <c r="J1224" s="277"/>
      <c r="K1224" s="277"/>
      <c r="L1224" s="282"/>
      <c r="M1224" s="283"/>
      <c r="N1224" s="284"/>
      <c r="O1224" s="284"/>
      <c r="P1224" s="284"/>
      <c r="Q1224" s="284"/>
      <c r="R1224" s="284"/>
      <c r="S1224" s="284"/>
      <c r="T1224" s="285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/>
      <c r="AE1224" s="16"/>
      <c r="AT1224" s="286" t="s">
        <v>147</v>
      </c>
      <c r="AU1224" s="286" t="s">
        <v>83</v>
      </c>
      <c r="AV1224" s="16" t="s">
        <v>138</v>
      </c>
      <c r="AW1224" s="16" t="s">
        <v>35</v>
      </c>
      <c r="AX1224" s="16" t="s">
        <v>73</v>
      </c>
      <c r="AY1224" s="286" t="s">
        <v>137</v>
      </c>
    </row>
    <row r="1225" s="13" customFormat="1">
      <c r="A1225" s="13"/>
      <c r="B1225" s="233"/>
      <c r="C1225" s="234"/>
      <c r="D1225" s="235" t="s">
        <v>147</v>
      </c>
      <c r="E1225" s="236" t="s">
        <v>19</v>
      </c>
      <c r="F1225" s="237" t="s">
        <v>2239</v>
      </c>
      <c r="G1225" s="234"/>
      <c r="H1225" s="236" t="s">
        <v>19</v>
      </c>
      <c r="I1225" s="238"/>
      <c r="J1225" s="234"/>
      <c r="K1225" s="234"/>
      <c r="L1225" s="239"/>
      <c r="M1225" s="240"/>
      <c r="N1225" s="241"/>
      <c r="O1225" s="241"/>
      <c r="P1225" s="241"/>
      <c r="Q1225" s="241"/>
      <c r="R1225" s="241"/>
      <c r="S1225" s="241"/>
      <c r="T1225" s="242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3" t="s">
        <v>147</v>
      </c>
      <c r="AU1225" s="243" t="s">
        <v>83</v>
      </c>
      <c r="AV1225" s="13" t="s">
        <v>81</v>
      </c>
      <c r="AW1225" s="13" t="s">
        <v>35</v>
      </c>
      <c r="AX1225" s="13" t="s">
        <v>73</v>
      </c>
      <c r="AY1225" s="243" t="s">
        <v>137</v>
      </c>
    </row>
    <row r="1226" s="13" customFormat="1">
      <c r="A1226" s="13"/>
      <c r="B1226" s="233"/>
      <c r="C1226" s="234"/>
      <c r="D1226" s="235" t="s">
        <v>147</v>
      </c>
      <c r="E1226" s="236" t="s">
        <v>19</v>
      </c>
      <c r="F1226" s="237" t="s">
        <v>2242</v>
      </c>
      <c r="G1226" s="234"/>
      <c r="H1226" s="236" t="s">
        <v>19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147</v>
      </c>
      <c r="AU1226" s="243" t="s">
        <v>83</v>
      </c>
      <c r="AV1226" s="13" t="s">
        <v>81</v>
      </c>
      <c r="AW1226" s="13" t="s">
        <v>35</v>
      </c>
      <c r="AX1226" s="13" t="s">
        <v>73</v>
      </c>
      <c r="AY1226" s="243" t="s">
        <v>137</v>
      </c>
    </row>
    <row r="1227" s="14" customFormat="1">
      <c r="A1227" s="14"/>
      <c r="B1227" s="244"/>
      <c r="C1227" s="245"/>
      <c r="D1227" s="235" t="s">
        <v>147</v>
      </c>
      <c r="E1227" s="246" t="s">
        <v>19</v>
      </c>
      <c r="F1227" s="247" t="s">
        <v>2317</v>
      </c>
      <c r="G1227" s="245"/>
      <c r="H1227" s="248">
        <v>0.074999999999999997</v>
      </c>
      <c r="I1227" s="249"/>
      <c r="J1227" s="245"/>
      <c r="K1227" s="245"/>
      <c r="L1227" s="250"/>
      <c r="M1227" s="251"/>
      <c r="N1227" s="252"/>
      <c r="O1227" s="252"/>
      <c r="P1227" s="252"/>
      <c r="Q1227" s="252"/>
      <c r="R1227" s="252"/>
      <c r="S1227" s="252"/>
      <c r="T1227" s="25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4" t="s">
        <v>147</v>
      </c>
      <c r="AU1227" s="254" t="s">
        <v>83</v>
      </c>
      <c r="AV1227" s="14" t="s">
        <v>83</v>
      </c>
      <c r="AW1227" s="14" t="s">
        <v>35</v>
      </c>
      <c r="AX1227" s="14" t="s">
        <v>73</v>
      </c>
      <c r="AY1227" s="254" t="s">
        <v>137</v>
      </c>
    </row>
    <row r="1228" s="13" customFormat="1">
      <c r="A1228" s="13"/>
      <c r="B1228" s="233"/>
      <c r="C1228" s="234"/>
      <c r="D1228" s="235" t="s">
        <v>147</v>
      </c>
      <c r="E1228" s="236" t="s">
        <v>19</v>
      </c>
      <c r="F1228" s="237" t="s">
        <v>2244</v>
      </c>
      <c r="G1228" s="234"/>
      <c r="H1228" s="236" t="s">
        <v>19</v>
      </c>
      <c r="I1228" s="238"/>
      <c r="J1228" s="234"/>
      <c r="K1228" s="234"/>
      <c r="L1228" s="239"/>
      <c r="M1228" s="240"/>
      <c r="N1228" s="241"/>
      <c r="O1228" s="241"/>
      <c r="P1228" s="241"/>
      <c r="Q1228" s="241"/>
      <c r="R1228" s="241"/>
      <c r="S1228" s="241"/>
      <c r="T1228" s="242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3" t="s">
        <v>147</v>
      </c>
      <c r="AU1228" s="243" t="s">
        <v>83</v>
      </c>
      <c r="AV1228" s="13" t="s">
        <v>81</v>
      </c>
      <c r="AW1228" s="13" t="s">
        <v>35</v>
      </c>
      <c r="AX1228" s="13" t="s">
        <v>73</v>
      </c>
      <c r="AY1228" s="243" t="s">
        <v>137</v>
      </c>
    </row>
    <row r="1229" s="14" customFormat="1">
      <c r="A1229" s="14"/>
      <c r="B1229" s="244"/>
      <c r="C1229" s="245"/>
      <c r="D1229" s="235" t="s">
        <v>147</v>
      </c>
      <c r="E1229" s="246" t="s">
        <v>19</v>
      </c>
      <c r="F1229" s="247" t="s">
        <v>2318</v>
      </c>
      <c r="G1229" s="245"/>
      <c r="H1229" s="248">
        <v>3.073</v>
      </c>
      <c r="I1229" s="249"/>
      <c r="J1229" s="245"/>
      <c r="K1229" s="245"/>
      <c r="L1229" s="250"/>
      <c r="M1229" s="251"/>
      <c r="N1229" s="252"/>
      <c r="O1229" s="252"/>
      <c r="P1229" s="252"/>
      <c r="Q1229" s="252"/>
      <c r="R1229" s="252"/>
      <c r="S1229" s="252"/>
      <c r="T1229" s="253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4" t="s">
        <v>147</v>
      </c>
      <c r="AU1229" s="254" t="s">
        <v>83</v>
      </c>
      <c r="AV1229" s="14" t="s">
        <v>83</v>
      </c>
      <c r="AW1229" s="14" t="s">
        <v>35</v>
      </c>
      <c r="AX1229" s="14" t="s">
        <v>73</v>
      </c>
      <c r="AY1229" s="254" t="s">
        <v>137</v>
      </c>
    </row>
    <row r="1230" s="13" customFormat="1">
      <c r="A1230" s="13"/>
      <c r="B1230" s="233"/>
      <c r="C1230" s="234"/>
      <c r="D1230" s="235" t="s">
        <v>147</v>
      </c>
      <c r="E1230" s="236" t="s">
        <v>19</v>
      </c>
      <c r="F1230" s="237" t="s">
        <v>2246</v>
      </c>
      <c r="G1230" s="234"/>
      <c r="H1230" s="236" t="s">
        <v>19</v>
      </c>
      <c r="I1230" s="238"/>
      <c r="J1230" s="234"/>
      <c r="K1230" s="234"/>
      <c r="L1230" s="239"/>
      <c r="M1230" s="240"/>
      <c r="N1230" s="241"/>
      <c r="O1230" s="241"/>
      <c r="P1230" s="241"/>
      <c r="Q1230" s="241"/>
      <c r="R1230" s="241"/>
      <c r="S1230" s="241"/>
      <c r="T1230" s="242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3" t="s">
        <v>147</v>
      </c>
      <c r="AU1230" s="243" t="s">
        <v>83</v>
      </c>
      <c r="AV1230" s="13" t="s">
        <v>81</v>
      </c>
      <c r="AW1230" s="13" t="s">
        <v>35</v>
      </c>
      <c r="AX1230" s="13" t="s">
        <v>73</v>
      </c>
      <c r="AY1230" s="243" t="s">
        <v>137</v>
      </c>
    </row>
    <row r="1231" s="14" customFormat="1">
      <c r="A1231" s="14"/>
      <c r="B1231" s="244"/>
      <c r="C1231" s="245"/>
      <c r="D1231" s="235" t="s">
        <v>147</v>
      </c>
      <c r="E1231" s="246" t="s">
        <v>19</v>
      </c>
      <c r="F1231" s="247" t="s">
        <v>2319</v>
      </c>
      <c r="G1231" s="245"/>
      <c r="H1231" s="248">
        <v>0.17599999999999999</v>
      </c>
      <c r="I1231" s="249"/>
      <c r="J1231" s="245"/>
      <c r="K1231" s="245"/>
      <c r="L1231" s="250"/>
      <c r="M1231" s="251"/>
      <c r="N1231" s="252"/>
      <c r="O1231" s="252"/>
      <c r="P1231" s="252"/>
      <c r="Q1231" s="252"/>
      <c r="R1231" s="252"/>
      <c r="S1231" s="252"/>
      <c r="T1231" s="25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4" t="s">
        <v>147</v>
      </c>
      <c r="AU1231" s="254" t="s">
        <v>83</v>
      </c>
      <c r="AV1231" s="14" t="s">
        <v>83</v>
      </c>
      <c r="AW1231" s="14" t="s">
        <v>35</v>
      </c>
      <c r="AX1231" s="14" t="s">
        <v>73</v>
      </c>
      <c r="AY1231" s="254" t="s">
        <v>137</v>
      </c>
    </row>
    <row r="1232" s="13" customFormat="1">
      <c r="A1232" s="13"/>
      <c r="B1232" s="233"/>
      <c r="C1232" s="234"/>
      <c r="D1232" s="235" t="s">
        <v>147</v>
      </c>
      <c r="E1232" s="236" t="s">
        <v>19</v>
      </c>
      <c r="F1232" s="237" t="s">
        <v>2257</v>
      </c>
      <c r="G1232" s="234"/>
      <c r="H1232" s="236" t="s">
        <v>19</v>
      </c>
      <c r="I1232" s="238"/>
      <c r="J1232" s="234"/>
      <c r="K1232" s="234"/>
      <c r="L1232" s="239"/>
      <c r="M1232" s="240"/>
      <c r="N1232" s="241"/>
      <c r="O1232" s="241"/>
      <c r="P1232" s="241"/>
      <c r="Q1232" s="241"/>
      <c r="R1232" s="241"/>
      <c r="S1232" s="241"/>
      <c r="T1232" s="242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3" t="s">
        <v>147</v>
      </c>
      <c r="AU1232" s="243" t="s">
        <v>83</v>
      </c>
      <c r="AV1232" s="13" t="s">
        <v>81</v>
      </c>
      <c r="AW1232" s="13" t="s">
        <v>35</v>
      </c>
      <c r="AX1232" s="13" t="s">
        <v>73</v>
      </c>
      <c r="AY1232" s="243" t="s">
        <v>137</v>
      </c>
    </row>
    <row r="1233" s="14" customFormat="1">
      <c r="A1233" s="14"/>
      <c r="B1233" s="244"/>
      <c r="C1233" s="245"/>
      <c r="D1233" s="235" t="s">
        <v>147</v>
      </c>
      <c r="E1233" s="246" t="s">
        <v>19</v>
      </c>
      <c r="F1233" s="247" t="s">
        <v>2320</v>
      </c>
      <c r="G1233" s="245"/>
      <c r="H1233" s="248">
        <v>0.083000000000000004</v>
      </c>
      <c r="I1233" s="249"/>
      <c r="J1233" s="245"/>
      <c r="K1233" s="245"/>
      <c r="L1233" s="250"/>
      <c r="M1233" s="251"/>
      <c r="N1233" s="252"/>
      <c r="O1233" s="252"/>
      <c r="P1233" s="252"/>
      <c r="Q1233" s="252"/>
      <c r="R1233" s="252"/>
      <c r="S1233" s="252"/>
      <c r="T1233" s="253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4" t="s">
        <v>147</v>
      </c>
      <c r="AU1233" s="254" t="s">
        <v>83</v>
      </c>
      <c r="AV1233" s="14" t="s">
        <v>83</v>
      </c>
      <c r="AW1233" s="14" t="s">
        <v>35</v>
      </c>
      <c r="AX1233" s="14" t="s">
        <v>73</v>
      </c>
      <c r="AY1233" s="254" t="s">
        <v>137</v>
      </c>
    </row>
    <row r="1234" s="16" customFormat="1">
      <c r="A1234" s="16"/>
      <c r="B1234" s="276"/>
      <c r="C1234" s="277"/>
      <c r="D1234" s="235" t="s">
        <v>147</v>
      </c>
      <c r="E1234" s="278" t="s">
        <v>19</v>
      </c>
      <c r="F1234" s="279" t="s">
        <v>324</v>
      </c>
      <c r="G1234" s="277"/>
      <c r="H1234" s="280">
        <v>3.4070000000000005</v>
      </c>
      <c r="I1234" s="281"/>
      <c r="J1234" s="277"/>
      <c r="K1234" s="277"/>
      <c r="L1234" s="282"/>
      <c r="M1234" s="283"/>
      <c r="N1234" s="284"/>
      <c r="O1234" s="284"/>
      <c r="P1234" s="284"/>
      <c r="Q1234" s="284"/>
      <c r="R1234" s="284"/>
      <c r="S1234" s="284"/>
      <c r="T1234" s="285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/>
      <c r="AE1234" s="16"/>
      <c r="AT1234" s="286" t="s">
        <v>147</v>
      </c>
      <c r="AU1234" s="286" t="s">
        <v>83</v>
      </c>
      <c r="AV1234" s="16" t="s">
        <v>138</v>
      </c>
      <c r="AW1234" s="16" t="s">
        <v>35</v>
      </c>
      <c r="AX1234" s="16" t="s">
        <v>73</v>
      </c>
      <c r="AY1234" s="286" t="s">
        <v>137</v>
      </c>
    </row>
    <row r="1235" s="13" customFormat="1">
      <c r="A1235" s="13"/>
      <c r="B1235" s="233"/>
      <c r="C1235" s="234"/>
      <c r="D1235" s="235" t="s">
        <v>147</v>
      </c>
      <c r="E1235" s="236" t="s">
        <v>19</v>
      </c>
      <c r="F1235" s="237" t="s">
        <v>2239</v>
      </c>
      <c r="G1235" s="234"/>
      <c r="H1235" s="236" t="s">
        <v>19</v>
      </c>
      <c r="I1235" s="238"/>
      <c r="J1235" s="234"/>
      <c r="K1235" s="234"/>
      <c r="L1235" s="239"/>
      <c r="M1235" s="240"/>
      <c r="N1235" s="241"/>
      <c r="O1235" s="241"/>
      <c r="P1235" s="241"/>
      <c r="Q1235" s="241"/>
      <c r="R1235" s="241"/>
      <c r="S1235" s="241"/>
      <c r="T1235" s="242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3" t="s">
        <v>147</v>
      </c>
      <c r="AU1235" s="243" t="s">
        <v>83</v>
      </c>
      <c r="AV1235" s="13" t="s">
        <v>81</v>
      </c>
      <c r="AW1235" s="13" t="s">
        <v>35</v>
      </c>
      <c r="AX1235" s="13" t="s">
        <v>73</v>
      </c>
      <c r="AY1235" s="243" t="s">
        <v>137</v>
      </c>
    </row>
    <row r="1236" s="13" customFormat="1">
      <c r="A1236" s="13"/>
      <c r="B1236" s="233"/>
      <c r="C1236" s="234"/>
      <c r="D1236" s="235" t="s">
        <v>147</v>
      </c>
      <c r="E1236" s="236" t="s">
        <v>19</v>
      </c>
      <c r="F1236" s="237" t="s">
        <v>2248</v>
      </c>
      <c r="G1236" s="234"/>
      <c r="H1236" s="236" t="s">
        <v>19</v>
      </c>
      <c r="I1236" s="238"/>
      <c r="J1236" s="234"/>
      <c r="K1236" s="234"/>
      <c r="L1236" s="239"/>
      <c r="M1236" s="240"/>
      <c r="N1236" s="241"/>
      <c r="O1236" s="241"/>
      <c r="P1236" s="241"/>
      <c r="Q1236" s="241"/>
      <c r="R1236" s="241"/>
      <c r="S1236" s="241"/>
      <c r="T1236" s="242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3" t="s">
        <v>147</v>
      </c>
      <c r="AU1236" s="243" t="s">
        <v>83</v>
      </c>
      <c r="AV1236" s="13" t="s">
        <v>81</v>
      </c>
      <c r="AW1236" s="13" t="s">
        <v>35</v>
      </c>
      <c r="AX1236" s="13" t="s">
        <v>73</v>
      </c>
      <c r="AY1236" s="243" t="s">
        <v>137</v>
      </c>
    </row>
    <row r="1237" s="14" customFormat="1">
      <c r="A1237" s="14"/>
      <c r="B1237" s="244"/>
      <c r="C1237" s="245"/>
      <c r="D1237" s="235" t="s">
        <v>147</v>
      </c>
      <c r="E1237" s="246" t="s">
        <v>19</v>
      </c>
      <c r="F1237" s="247" t="s">
        <v>2321</v>
      </c>
      <c r="G1237" s="245"/>
      <c r="H1237" s="248">
        <v>0.10199999999999999</v>
      </c>
      <c r="I1237" s="249"/>
      <c r="J1237" s="245"/>
      <c r="K1237" s="245"/>
      <c r="L1237" s="250"/>
      <c r="M1237" s="251"/>
      <c r="N1237" s="252"/>
      <c r="O1237" s="252"/>
      <c r="P1237" s="252"/>
      <c r="Q1237" s="252"/>
      <c r="R1237" s="252"/>
      <c r="S1237" s="252"/>
      <c r="T1237" s="25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4" t="s">
        <v>147</v>
      </c>
      <c r="AU1237" s="254" t="s">
        <v>83</v>
      </c>
      <c r="AV1237" s="14" t="s">
        <v>83</v>
      </c>
      <c r="AW1237" s="14" t="s">
        <v>35</v>
      </c>
      <c r="AX1237" s="14" t="s">
        <v>73</v>
      </c>
      <c r="AY1237" s="254" t="s">
        <v>137</v>
      </c>
    </row>
    <row r="1238" s="13" customFormat="1">
      <c r="A1238" s="13"/>
      <c r="B1238" s="233"/>
      <c r="C1238" s="234"/>
      <c r="D1238" s="235" t="s">
        <v>147</v>
      </c>
      <c r="E1238" s="236" t="s">
        <v>19</v>
      </c>
      <c r="F1238" s="237" t="s">
        <v>2239</v>
      </c>
      <c r="G1238" s="234"/>
      <c r="H1238" s="236" t="s">
        <v>19</v>
      </c>
      <c r="I1238" s="238"/>
      <c r="J1238" s="234"/>
      <c r="K1238" s="234"/>
      <c r="L1238" s="239"/>
      <c r="M1238" s="240"/>
      <c r="N1238" s="241"/>
      <c r="O1238" s="241"/>
      <c r="P1238" s="241"/>
      <c r="Q1238" s="241"/>
      <c r="R1238" s="241"/>
      <c r="S1238" s="241"/>
      <c r="T1238" s="242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3" t="s">
        <v>147</v>
      </c>
      <c r="AU1238" s="243" t="s">
        <v>83</v>
      </c>
      <c r="AV1238" s="13" t="s">
        <v>81</v>
      </c>
      <c r="AW1238" s="13" t="s">
        <v>35</v>
      </c>
      <c r="AX1238" s="13" t="s">
        <v>73</v>
      </c>
      <c r="AY1238" s="243" t="s">
        <v>137</v>
      </c>
    </row>
    <row r="1239" s="13" customFormat="1">
      <c r="A1239" s="13"/>
      <c r="B1239" s="233"/>
      <c r="C1239" s="234"/>
      <c r="D1239" s="235" t="s">
        <v>147</v>
      </c>
      <c r="E1239" s="236" t="s">
        <v>19</v>
      </c>
      <c r="F1239" s="237" t="s">
        <v>2240</v>
      </c>
      <c r="G1239" s="234"/>
      <c r="H1239" s="236" t="s">
        <v>19</v>
      </c>
      <c r="I1239" s="238"/>
      <c r="J1239" s="234"/>
      <c r="K1239" s="234"/>
      <c r="L1239" s="239"/>
      <c r="M1239" s="240"/>
      <c r="N1239" s="241"/>
      <c r="O1239" s="241"/>
      <c r="P1239" s="241"/>
      <c r="Q1239" s="241"/>
      <c r="R1239" s="241"/>
      <c r="S1239" s="241"/>
      <c r="T1239" s="242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3" t="s">
        <v>147</v>
      </c>
      <c r="AU1239" s="243" t="s">
        <v>83</v>
      </c>
      <c r="AV1239" s="13" t="s">
        <v>81</v>
      </c>
      <c r="AW1239" s="13" t="s">
        <v>35</v>
      </c>
      <c r="AX1239" s="13" t="s">
        <v>73</v>
      </c>
      <c r="AY1239" s="243" t="s">
        <v>137</v>
      </c>
    </row>
    <row r="1240" s="14" customFormat="1">
      <c r="A1240" s="14"/>
      <c r="B1240" s="244"/>
      <c r="C1240" s="245"/>
      <c r="D1240" s="235" t="s">
        <v>147</v>
      </c>
      <c r="E1240" s="246" t="s">
        <v>19</v>
      </c>
      <c r="F1240" s="247" t="s">
        <v>2322</v>
      </c>
      <c r="G1240" s="245"/>
      <c r="H1240" s="248">
        <v>0.66000000000000003</v>
      </c>
      <c r="I1240" s="249"/>
      <c r="J1240" s="245"/>
      <c r="K1240" s="245"/>
      <c r="L1240" s="250"/>
      <c r="M1240" s="251"/>
      <c r="N1240" s="252"/>
      <c r="O1240" s="252"/>
      <c r="P1240" s="252"/>
      <c r="Q1240" s="252"/>
      <c r="R1240" s="252"/>
      <c r="S1240" s="252"/>
      <c r="T1240" s="253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4" t="s">
        <v>147</v>
      </c>
      <c r="AU1240" s="254" t="s">
        <v>83</v>
      </c>
      <c r="AV1240" s="14" t="s">
        <v>83</v>
      </c>
      <c r="AW1240" s="14" t="s">
        <v>35</v>
      </c>
      <c r="AX1240" s="14" t="s">
        <v>73</v>
      </c>
      <c r="AY1240" s="254" t="s">
        <v>137</v>
      </c>
    </row>
    <row r="1241" s="13" customFormat="1">
      <c r="A1241" s="13"/>
      <c r="B1241" s="233"/>
      <c r="C1241" s="234"/>
      <c r="D1241" s="235" t="s">
        <v>147</v>
      </c>
      <c r="E1241" s="236" t="s">
        <v>19</v>
      </c>
      <c r="F1241" s="237" t="s">
        <v>2239</v>
      </c>
      <c r="G1241" s="234"/>
      <c r="H1241" s="236" t="s">
        <v>19</v>
      </c>
      <c r="I1241" s="238"/>
      <c r="J1241" s="234"/>
      <c r="K1241" s="234"/>
      <c r="L1241" s="239"/>
      <c r="M1241" s="240"/>
      <c r="N1241" s="241"/>
      <c r="O1241" s="241"/>
      <c r="P1241" s="241"/>
      <c r="Q1241" s="241"/>
      <c r="R1241" s="241"/>
      <c r="S1241" s="241"/>
      <c r="T1241" s="242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3" t="s">
        <v>147</v>
      </c>
      <c r="AU1241" s="243" t="s">
        <v>83</v>
      </c>
      <c r="AV1241" s="13" t="s">
        <v>81</v>
      </c>
      <c r="AW1241" s="13" t="s">
        <v>35</v>
      </c>
      <c r="AX1241" s="13" t="s">
        <v>73</v>
      </c>
      <c r="AY1241" s="243" t="s">
        <v>137</v>
      </c>
    </row>
    <row r="1242" s="13" customFormat="1">
      <c r="A1242" s="13"/>
      <c r="B1242" s="233"/>
      <c r="C1242" s="234"/>
      <c r="D1242" s="235" t="s">
        <v>147</v>
      </c>
      <c r="E1242" s="236" t="s">
        <v>19</v>
      </c>
      <c r="F1242" s="237" t="s">
        <v>2251</v>
      </c>
      <c r="G1242" s="234"/>
      <c r="H1242" s="236" t="s">
        <v>19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3" t="s">
        <v>147</v>
      </c>
      <c r="AU1242" s="243" t="s">
        <v>83</v>
      </c>
      <c r="AV1242" s="13" t="s">
        <v>81</v>
      </c>
      <c r="AW1242" s="13" t="s">
        <v>35</v>
      </c>
      <c r="AX1242" s="13" t="s">
        <v>73</v>
      </c>
      <c r="AY1242" s="243" t="s">
        <v>137</v>
      </c>
    </row>
    <row r="1243" s="14" customFormat="1">
      <c r="A1243" s="14"/>
      <c r="B1243" s="244"/>
      <c r="C1243" s="245"/>
      <c r="D1243" s="235" t="s">
        <v>147</v>
      </c>
      <c r="E1243" s="246" t="s">
        <v>19</v>
      </c>
      <c r="F1243" s="247" t="s">
        <v>2323</v>
      </c>
      <c r="G1243" s="245"/>
      <c r="H1243" s="248">
        <v>0.20200000000000001</v>
      </c>
      <c r="I1243" s="249"/>
      <c r="J1243" s="245"/>
      <c r="K1243" s="245"/>
      <c r="L1243" s="250"/>
      <c r="M1243" s="251"/>
      <c r="N1243" s="252"/>
      <c r="O1243" s="252"/>
      <c r="P1243" s="252"/>
      <c r="Q1243" s="252"/>
      <c r="R1243" s="252"/>
      <c r="S1243" s="252"/>
      <c r="T1243" s="25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4" t="s">
        <v>147</v>
      </c>
      <c r="AU1243" s="254" t="s">
        <v>83</v>
      </c>
      <c r="AV1243" s="14" t="s">
        <v>83</v>
      </c>
      <c r="AW1243" s="14" t="s">
        <v>35</v>
      </c>
      <c r="AX1243" s="14" t="s">
        <v>73</v>
      </c>
      <c r="AY1243" s="254" t="s">
        <v>137</v>
      </c>
    </row>
    <row r="1244" s="16" customFormat="1">
      <c r="A1244" s="16"/>
      <c r="B1244" s="276"/>
      <c r="C1244" s="277"/>
      <c r="D1244" s="235" t="s">
        <v>147</v>
      </c>
      <c r="E1244" s="278" t="s">
        <v>19</v>
      </c>
      <c r="F1244" s="279" t="s">
        <v>324</v>
      </c>
      <c r="G1244" s="277"/>
      <c r="H1244" s="280">
        <v>0.96399999999999997</v>
      </c>
      <c r="I1244" s="281"/>
      <c r="J1244" s="277"/>
      <c r="K1244" s="277"/>
      <c r="L1244" s="282"/>
      <c r="M1244" s="283"/>
      <c r="N1244" s="284"/>
      <c r="O1244" s="284"/>
      <c r="P1244" s="284"/>
      <c r="Q1244" s="284"/>
      <c r="R1244" s="284"/>
      <c r="S1244" s="284"/>
      <c r="T1244" s="285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/>
      <c r="AE1244" s="16"/>
      <c r="AT1244" s="286" t="s">
        <v>147</v>
      </c>
      <c r="AU1244" s="286" t="s">
        <v>83</v>
      </c>
      <c r="AV1244" s="16" t="s">
        <v>138</v>
      </c>
      <c r="AW1244" s="16" t="s">
        <v>35</v>
      </c>
      <c r="AX1244" s="16" t="s">
        <v>73</v>
      </c>
      <c r="AY1244" s="286" t="s">
        <v>137</v>
      </c>
    </row>
    <row r="1245" s="15" customFormat="1">
      <c r="A1245" s="15"/>
      <c r="B1245" s="265"/>
      <c r="C1245" s="266"/>
      <c r="D1245" s="235" t="s">
        <v>147</v>
      </c>
      <c r="E1245" s="267" t="s">
        <v>19</v>
      </c>
      <c r="F1245" s="268" t="s">
        <v>201</v>
      </c>
      <c r="G1245" s="266"/>
      <c r="H1245" s="269">
        <v>14.170999999999999</v>
      </c>
      <c r="I1245" s="270"/>
      <c r="J1245" s="266"/>
      <c r="K1245" s="266"/>
      <c r="L1245" s="271"/>
      <c r="M1245" s="272"/>
      <c r="N1245" s="273"/>
      <c r="O1245" s="273"/>
      <c r="P1245" s="273"/>
      <c r="Q1245" s="273"/>
      <c r="R1245" s="273"/>
      <c r="S1245" s="273"/>
      <c r="T1245" s="274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75" t="s">
        <v>147</v>
      </c>
      <c r="AU1245" s="275" t="s">
        <v>83</v>
      </c>
      <c r="AV1245" s="15" t="s">
        <v>145</v>
      </c>
      <c r="AW1245" s="15" t="s">
        <v>35</v>
      </c>
      <c r="AX1245" s="15" t="s">
        <v>81</v>
      </c>
      <c r="AY1245" s="275" t="s">
        <v>137</v>
      </c>
    </row>
    <row r="1246" s="12" customFormat="1" ht="25.92" customHeight="1">
      <c r="A1246" s="12"/>
      <c r="B1246" s="204"/>
      <c r="C1246" s="205"/>
      <c r="D1246" s="206" t="s">
        <v>72</v>
      </c>
      <c r="E1246" s="207" t="s">
        <v>2343</v>
      </c>
      <c r="F1246" s="207" t="s">
        <v>2344</v>
      </c>
      <c r="G1246" s="205"/>
      <c r="H1246" s="205"/>
      <c r="I1246" s="208"/>
      <c r="J1246" s="209">
        <f>BK1246</f>
        <v>0</v>
      </c>
      <c r="K1246" s="205"/>
      <c r="L1246" s="210"/>
      <c r="M1246" s="211"/>
      <c r="N1246" s="212"/>
      <c r="O1246" s="212"/>
      <c r="P1246" s="213">
        <f>SUM(P1247:P1257)</f>
        <v>0</v>
      </c>
      <c r="Q1246" s="212"/>
      <c r="R1246" s="213">
        <f>SUM(R1247:R1257)</f>
        <v>0</v>
      </c>
      <c r="S1246" s="212"/>
      <c r="T1246" s="214">
        <f>SUM(T1247:T1257)</f>
        <v>0</v>
      </c>
      <c r="U1246" s="12"/>
      <c r="V1246" s="12"/>
      <c r="W1246" s="12"/>
      <c r="X1246" s="12"/>
      <c r="Y1246" s="12"/>
      <c r="Z1246" s="12"/>
      <c r="AA1246" s="12"/>
      <c r="AB1246" s="12"/>
      <c r="AC1246" s="12"/>
      <c r="AD1246" s="12"/>
      <c r="AE1246" s="12"/>
      <c r="AR1246" s="215" t="s">
        <v>145</v>
      </c>
      <c r="AT1246" s="216" t="s">
        <v>72</v>
      </c>
      <c r="AU1246" s="216" t="s">
        <v>73</v>
      </c>
      <c r="AY1246" s="215" t="s">
        <v>137</v>
      </c>
      <c r="BK1246" s="217">
        <f>SUM(BK1247:BK1257)</f>
        <v>0</v>
      </c>
    </row>
    <row r="1247" s="2" customFormat="1" ht="16.5" customHeight="1">
      <c r="A1247" s="40"/>
      <c r="B1247" s="41"/>
      <c r="C1247" s="220" t="s">
        <v>1084</v>
      </c>
      <c r="D1247" s="220" t="s">
        <v>140</v>
      </c>
      <c r="E1247" s="221" t="s">
        <v>2345</v>
      </c>
      <c r="F1247" s="222" t="s">
        <v>2346</v>
      </c>
      <c r="G1247" s="223" t="s">
        <v>1187</v>
      </c>
      <c r="H1247" s="224">
        <v>1</v>
      </c>
      <c r="I1247" s="225"/>
      <c r="J1247" s="226">
        <f>ROUND(I1247*H1247,2)</f>
        <v>0</v>
      </c>
      <c r="K1247" s="222" t="s">
        <v>390</v>
      </c>
      <c r="L1247" s="46"/>
      <c r="M1247" s="227" t="s">
        <v>19</v>
      </c>
      <c r="N1247" s="228" t="s">
        <v>44</v>
      </c>
      <c r="O1247" s="86"/>
      <c r="P1247" s="229">
        <f>O1247*H1247</f>
        <v>0</v>
      </c>
      <c r="Q1247" s="229">
        <v>0</v>
      </c>
      <c r="R1247" s="229">
        <f>Q1247*H1247</f>
        <v>0</v>
      </c>
      <c r="S1247" s="229">
        <v>0</v>
      </c>
      <c r="T1247" s="230">
        <f>S1247*H1247</f>
        <v>0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31" t="s">
        <v>2347</v>
      </c>
      <c r="AT1247" s="231" t="s">
        <v>140</v>
      </c>
      <c r="AU1247" s="231" t="s">
        <v>81</v>
      </c>
      <c r="AY1247" s="19" t="s">
        <v>137</v>
      </c>
      <c r="BE1247" s="232">
        <f>IF(N1247="základní",J1247,0)</f>
        <v>0</v>
      </c>
      <c r="BF1247" s="232">
        <f>IF(N1247="snížená",J1247,0)</f>
        <v>0</v>
      </c>
      <c r="BG1247" s="232">
        <f>IF(N1247="zákl. přenesená",J1247,0)</f>
        <v>0</v>
      </c>
      <c r="BH1247" s="232">
        <f>IF(N1247="sníž. přenesená",J1247,0)</f>
        <v>0</v>
      </c>
      <c r="BI1247" s="232">
        <f>IF(N1247="nulová",J1247,0)</f>
        <v>0</v>
      </c>
      <c r="BJ1247" s="19" t="s">
        <v>81</v>
      </c>
      <c r="BK1247" s="232">
        <f>ROUND(I1247*H1247,2)</f>
        <v>0</v>
      </c>
      <c r="BL1247" s="19" t="s">
        <v>2347</v>
      </c>
      <c r="BM1247" s="231" t="s">
        <v>2348</v>
      </c>
    </row>
    <row r="1248" s="2" customFormat="1" ht="16.5" customHeight="1">
      <c r="A1248" s="40"/>
      <c r="B1248" s="41"/>
      <c r="C1248" s="255" t="s">
        <v>1089</v>
      </c>
      <c r="D1248" s="255" t="s">
        <v>157</v>
      </c>
      <c r="E1248" s="256" t="s">
        <v>2349</v>
      </c>
      <c r="F1248" s="257" t="s">
        <v>2350</v>
      </c>
      <c r="G1248" s="258" t="s">
        <v>2351</v>
      </c>
      <c r="H1248" s="259">
        <v>1</v>
      </c>
      <c r="I1248" s="260"/>
      <c r="J1248" s="261">
        <f>ROUND(I1248*H1248,2)</f>
        <v>0</v>
      </c>
      <c r="K1248" s="257" t="s">
        <v>390</v>
      </c>
      <c r="L1248" s="262"/>
      <c r="M1248" s="263" t="s">
        <v>19</v>
      </c>
      <c r="N1248" s="264" t="s">
        <v>44</v>
      </c>
      <c r="O1248" s="86"/>
      <c r="P1248" s="229">
        <f>O1248*H1248</f>
        <v>0</v>
      </c>
      <c r="Q1248" s="229">
        <v>0</v>
      </c>
      <c r="R1248" s="229">
        <f>Q1248*H1248</f>
        <v>0</v>
      </c>
      <c r="S1248" s="229">
        <v>0</v>
      </c>
      <c r="T1248" s="230">
        <f>S1248*H1248</f>
        <v>0</v>
      </c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R1248" s="231" t="s">
        <v>2347</v>
      </c>
      <c r="AT1248" s="231" t="s">
        <v>157</v>
      </c>
      <c r="AU1248" s="231" t="s">
        <v>81</v>
      </c>
      <c r="AY1248" s="19" t="s">
        <v>137</v>
      </c>
      <c r="BE1248" s="232">
        <f>IF(N1248="základní",J1248,0)</f>
        <v>0</v>
      </c>
      <c r="BF1248" s="232">
        <f>IF(N1248="snížená",J1248,0)</f>
        <v>0</v>
      </c>
      <c r="BG1248" s="232">
        <f>IF(N1248="zákl. přenesená",J1248,0)</f>
        <v>0</v>
      </c>
      <c r="BH1248" s="232">
        <f>IF(N1248="sníž. přenesená",J1248,0)</f>
        <v>0</v>
      </c>
      <c r="BI1248" s="232">
        <f>IF(N1248="nulová",J1248,0)</f>
        <v>0</v>
      </c>
      <c r="BJ1248" s="19" t="s">
        <v>81</v>
      </c>
      <c r="BK1248" s="232">
        <f>ROUND(I1248*H1248,2)</f>
        <v>0</v>
      </c>
      <c r="BL1248" s="19" t="s">
        <v>2347</v>
      </c>
      <c r="BM1248" s="231" t="s">
        <v>2352</v>
      </c>
    </row>
    <row r="1249" s="2" customFormat="1" ht="16.5" customHeight="1">
      <c r="A1249" s="40"/>
      <c r="B1249" s="41"/>
      <c r="C1249" s="255" t="s">
        <v>1097</v>
      </c>
      <c r="D1249" s="255" t="s">
        <v>157</v>
      </c>
      <c r="E1249" s="256" t="s">
        <v>2353</v>
      </c>
      <c r="F1249" s="257" t="s">
        <v>2354</v>
      </c>
      <c r="G1249" s="258" t="s">
        <v>2351</v>
      </c>
      <c r="H1249" s="259">
        <v>1</v>
      </c>
      <c r="I1249" s="260"/>
      <c r="J1249" s="261">
        <f>ROUND(I1249*H1249,2)</f>
        <v>0</v>
      </c>
      <c r="K1249" s="257" t="s">
        <v>390</v>
      </c>
      <c r="L1249" s="262"/>
      <c r="M1249" s="263" t="s">
        <v>19</v>
      </c>
      <c r="N1249" s="264" t="s">
        <v>44</v>
      </c>
      <c r="O1249" s="86"/>
      <c r="P1249" s="229">
        <f>O1249*H1249</f>
        <v>0</v>
      </c>
      <c r="Q1249" s="229">
        <v>0</v>
      </c>
      <c r="R1249" s="229">
        <f>Q1249*H1249</f>
        <v>0</v>
      </c>
      <c r="S1249" s="229">
        <v>0</v>
      </c>
      <c r="T1249" s="230">
        <f>S1249*H1249</f>
        <v>0</v>
      </c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R1249" s="231" t="s">
        <v>2347</v>
      </c>
      <c r="AT1249" s="231" t="s">
        <v>157</v>
      </c>
      <c r="AU1249" s="231" t="s">
        <v>81</v>
      </c>
      <c r="AY1249" s="19" t="s">
        <v>137</v>
      </c>
      <c r="BE1249" s="232">
        <f>IF(N1249="základní",J1249,0)</f>
        <v>0</v>
      </c>
      <c r="BF1249" s="232">
        <f>IF(N1249="snížená",J1249,0)</f>
        <v>0</v>
      </c>
      <c r="BG1249" s="232">
        <f>IF(N1249="zákl. přenesená",J1249,0)</f>
        <v>0</v>
      </c>
      <c r="BH1249" s="232">
        <f>IF(N1249="sníž. přenesená",J1249,0)</f>
        <v>0</v>
      </c>
      <c r="BI1249" s="232">
        <f>IF(N1249="nulová",J1249,0)</f>
        <v>0</v>
      </c>
      <c r="BJ1249" s="19" t="s">
        <v>81</v>
      </c>
      <c r="BK1249" s="232">
        <f>ROUND(I1249*H1249,2)</f>
        <v>0</v>
      </c>
      <c r="BL1249" s="19" t="s">
        <v>2347</v>
      </c>
      <c r="BM1249" s="231" t="s">
        <v>2355</v>
      </c>
    </row>
    <row r="1250" s="2" customFormat="1" ht="21.75" customHeight="1">
      <c r="A1250" s="40"/>
      <c r="B1250" s="41"/>
      <c r="C1250" s="255" t="s">
        <v>1102</v>
      </c>
      <c r="D1250" s="255" t="s">
        <v>157</v>
      </c>
      <c r="E1250" s="256" t="s">
        <v>2356</v>
      </c>
      <c r="F1250" s="257" t="s">
        <v>2357</v>
      </c>
      <c r="G1250" s="258" t="s">
        <v>2351</v>
      </c>
      <c r="H1250" s="259">
        <v>1</v>
      </c>
      <c r="I1250" s="260"/>
      <c r="J1250" s="261">
        <f>ROUND(I1250*H1250,2)</f>
        <v>0</v>
      </c>
      <c r="K1250" s="257" t="s">
        <v>390</v>
      </c>
      <c r="L1250" s="262"/>
      <c r="M1250" s="263" t="s">
        <v>19</v>
      </c>
      <c r="N1250" s="264" t="s">
        <v>44</v>
      </c>
      <c r="O1250" s="86"/>
      <c r="P1250" s="229">
        <f>O1250*H1250</f>
        <v>0</v>
      </c>
      <c r="Q1250" s="229">
        <v>0</v>
      </c>
      <c r="R1250" s="229">
        <f>Q1250*H1250</f>
        <v>0</v>
      </c>
      <c r="S1250" s="229">
        <v>0</v>
      </c>
      <c r="T1250" s="230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31" t="s">
        <v>2347</v>
      </c>
      <c r="AT1250" s="231" t="s">
        <v>157</v>
      </c>
      <c r="AU1250" s="231" t="s">
        <v>81</v>
      </c>
      <c r="AY1250" s="19" t="s">
        <v>137</v>
      </c>
      <c r="BE1250" s="232">
        <f>IF(N1250="základní",J1250,0)</f>
        <v>0</v>
      </c>
      <c r="BF1250" s="232">
        <f>IF(N1250="snížená",J1250,0)</f>
        <v>0</v>
      </c>
      <c r="BG1250" s="232">
        <f>IF(N1250="zákl. přenesená",J1250,0)</f>
        <v>0</v>
      </c>
      <c r="BH1250" s="232">
        <f>IF(N1250="sníž. přenesená",J1250,0)</f>
        <v>0</v>
      </c>
      <c r="BI1250" s="232">
        <f>IF(N1250="nulová",J1250,0)</f>
        <v>0</v>
      </c>
      <c r="BJ1250" s="19" t="s">
        <v>81</v>
      </c>
      <c r="BK1250" s="232">
        <f>ROUND(I1250*H1250,2)</f>
        <v>0</v>
      </c>
      <c r="BL1250" s="19" t="s">
        <v>2347</v>
      </c>
      <c r="BM1250" s="231" t="s">
        <v>2358</v>
      </c>
    </row>
    <row r="1251" s="2" customFormat="1" ht="16.5" customHeight="1">
      <c r="A1251" s="40"/>
      <c r="B1251" s="41"/>
      <c r="C1251" s="255" t="s">
        <v>1107</v>
      </c>
      <c r="D1251" s="255" t="s">
        <v>157</v>
      </c>
      <c r="E1251" s="256" t="s">
        <v>2359</v>
      </c>
      <c r="F1251" s="257" t="s">
        <v>2360</v>
      </c>
      <c r="G1251" s="258" t="s">
        <v>2351</v>
      </c>
      <c r="H1251" s="259">
        <v>1</v>
      </c>
      <c r="I1251" s="260"/>
      <c r="J1251" s="261">
        <f>ROUND(I1251*H1251,2)</f>
        <v>0</v>
      </c>
      <c r="K1251" s="257" t="s">
        <v>390</v>
      </c>
      <c r="L1251" s="262"/>
      <c r="M1251" s="263" t="s">
        <v>19</v>
      </c>
      <c r="N1251" s="264" t="s">
        <v>44</v>
      </c>
      <c r="O1251" s="86"/>
      <c r="P1251" s="229">
        <f>O1251*H1251</f>
        <v>0</v>
      </c>
      <c r="Q1251" s="229">
        <v>0</v>
      </c>
      <c r="R1251" s="229">
        <f>Q1251*H1251</f>
        <v>0</v>
      </c>
      <c r="S1251" s="229">
        <v>0</v>
      </c>
      <c r="T1251" s="230">
        <f>S1251*H1251</f>
        <v>0</v>
      </c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R1251" s="231" t="s">
        <v>2347</v>
      </c>
      <c r="AT1251" s="231" t="s">
        <v>157</v>
      </c>
      <c r="AU1251" s="231" t="s">
        <v>81</v>
      </c>
      <c r="AY1251" s="19" t="s">
        <v>137</v>
      </c>
      <c r="BE1251" s="232">
        <f>IF(N1251="základní",J1251,0)</f>
        <v>0</v>
      </c>
      <c r="BF1251" s="232">
        <f>IF(N1251="snížená",J1251,0)</f>
        <v>0</v>
      </c>
      <c r="BG1251" s="232">
        <f>IF(N1251="zákl. přenesená",J1251,0)</f>
        <v>0</v>
      </c>
      <c r="BH1251" s="232">
        <f>IF(N1251="sníž. přenesená",J1251,0)</f>
        <v>0</v>
      </c>
      <c r="BI1251" s="232">
        <f>IF(N1251="nulová",J1251,0)</f>
        <v>0</v>
      </c>
      <c r="BJ1251" s="19" t="s">
        <v>81</v>
      </c>
      <c r="BK1251" s="232">
        <f>ROUND(I1251*H1251,2)</f>
        <v>0</v>
      </c>
      <c r="BL1251" s="19" t="s">
        <v>2347</v>
      </c>
      <c r="BM1251" s="231" t="s">
        <v>2361</v>
      </c>
    </row>
    <row r="1252" s="2" customFormat="1" ht="16.5" customHeight="1">
      <c r="A1252" s="40"/>
      <c r="B1252" s="41"/>
      <c r="C1252" s="255" t="s">
        <v>1112</v>
      </c>
      <c r="D1252" s="255" t="s">
        <v>157</v>
      </c>
      <c r="E1252" s="256" t="s">
        <v>2362</v>
      </c>
      <c r="F1252" s="257" t="s">
        <v>2363</v>
      </c>
      <c r="G1252" s="258" t="s">
        <v>2351</v>
      </c>
      <c r="H1252" s="259">
        <v>1</v>
      </c>
      <c r="I1252" s="260"/>
      <c r="J1252" s="261">
        <f>ROUND(I1252*H1252,2)</f>
        <v>0</v>
      </c>
      <c r="K1252" s="257" t="s">
        <v>390</v>
      </c>
      <c r="L1252" s="262"/>
      <c r="M1252" s="263" t="s">
        <v>19</v>
      </c>
      <c r="N1252" s="264" t="s">
        <v>44</v>
      </c>
      <c r="O1252" s="86"/>
      <c r="P1252" s="229">
        <f>O1252*H1252</f>
        <v>0</v>
      </c>
      <c r="Q1252" s="229">
        <v>0</v>
      </c>
      <c r="R1252" s="229">
        <f>Q1252*H1252</f>
        <v>0</v>
      </c>
      <c r="S1252" s="229">
        <v>0</v>
      </c>
      <c r="T1252" s="230">
        <f>S1252*H1252</f>
        <v>0</v>
      </c>
      <c r="U1252" s="40"/>
      <c r="V1252" s="40"/>
      <c r="W1252" s="40"/>
      <c r="X1252" s="40"/>
      <c r="Y1252" s="40"/>
      <c r="Z1252" s="40"/>
      <c r="AA1252" s="40"/>
      <c r="AB1252" s="40"/>
      <c r="AC1252" s="40"/>
      <c r="AD1252" s="40"/>
      <c r="AE1252" s="40"/>
      <c r="AR1252" s="231" t="s">
        <v>2347</v>
      </c>
      <c r="AT1252" s="231" t="s">
        <v>157</v>
      </c>
      <c r="AU1252" s="231" t="s">
        <v>81</v>
      </c>
      <c r="AY1252" s="19" t="s">
        <v>137</v>
      </c>
      <c r="BE1252" s="232">
        <f>IF(N1252="základní",J1252,0)</f>
        <v>0</v>
      </c>
      <c r="BF1252" s="232">
        <f>IF(N1252="snížená",J1252,0)</f>
        <v>0</v>
      </c>
      <c r="BG1252" s="232">
        <f>IF(N1252="zákl. přenesená",J1252,0)</f>
        <v>0</v>
      </c>
      <c r="BH1252" s="232">
        <f>IF(N1252="sníž. přenesená",J1252,0)</f>
        <v>0</v>
      </c>
      <c r="BI1252" s="232">
        <f>IF(N1252="nulová",J1252,0)</f>
        <v>0</v>
      </c>
      <c r="BJ1252" s="19" t="s">
        <v>81</v>
      </c>
      <c r="BK1252" s="232">
        <f>ROUND(I1252*H1252,2)</f>
        <v>0</v>
      </c>
      <c r="BL1252" s="19" t="s">
        <v>2347</v>
      </c>
      <c r="BM1252" s="231" t="s">
        <v>2364</v>
      </c>
    </row>
    <row r="1253" s="2" customFormat="1" ht="16.5" customHeight="1">
      <c r="A1253" s="40"/>
      <c r="B1253" s="41"/>
      <c r="C1253" s="255" t="s">
        <v>1116</v>
      </c>
      <c r="D1253" s="255" t="s">
        <v>157</v>
      </c>
      <c r="E1253" s="256" t="s">
        <v>2365</v>
      </c>
      <c r="F1253" s="257" t="s">
        <v>2366</v>
      </c>
      <c r="G1253" s="258" t="s">
        <v>2351</v>
      </c>
      <c r="H1253" s="259">
        <v>1</v>
      </c>
      <c r="I1253" s="260"/>
      <c r="J1253" s="261">
        <f>ROUND(I1253*H1253,2)</f>
        <v>0</v>
      </c>
      <c r="K1253" s="257" t="s">
        <v>390</v>
      </c>
      <c r="L1253" s="262"/>
      <c r="M1253" s="263" t="s">
        <v>19</v>
      </c>
      <c r="N1253" s="264" t="s">
        <v>44</v>
      </c>
      <c r="O1253" s="86"/>
      <c r="P1253" s="229">
        <f>O1253*H1253</f>
        <v>0</v>
      </c>
      <c r="Q1253" s="229">
        <v>0</v>
      </c>
      <c r="R1253" s="229">
        <f>Q1253*H1253</f>
        <v>0</v>
      </c>
      <c r="S1253" s="229">
        <v>0</v>
      </c>
      <c r="T1253" s="230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31" t="s">
        <v>2347</v>
      </c>
      <c r="AT1253" s="231" t="s">
        <v>157</v>
      </c>
      <c r="AU1253" s="231" t="s">
        <v>81</v>
      </c>
      <c r="AY1253" s="19" t="s">
        <v>137</v>
      </c>
      <c r="BE1253" s="232">
        <f>IF(N1253="základní",J1253,0)</f>
        <v>0</v>
      </c>
      <c r="BF1253" s="232">
        <f>IF(N1253="snížená",J1253,0)</f>
        <v>0</v>
      </c>
      <c r="BG1253" s="232">
        <f>IF(N1253="zákl. přenesená",J1253,0)</f>
        <v>0</v>
      </c>
      <c r="BH1253" s="232">
        <f>IF(N1253="sníž. přenesená",J1253,0)</f>
        <v>0</v>
      </c>
      <c r="BI1253" s="232">
        <f>IF(N1253="nulová",J1253,0)</f>
        <v>0</v>
      </c>
      <c r="BJ1253" s="19" t="s">
        <v>81</v>
      </c>
      <c r="BK1253" s="232">
        <f>ROUND(I1253*H1253,2)</f>
        <v>0</v>
      </c>
      <c r="BL1253" s="19" t="s">
        <v>2347</v>
      </c>
      <c r="BM1253" s="231" t="s">
        <v>2367</v>
      </c>
    </row>
    <row r="1254" s="2" customFormat="1" ht="21.75" customHeight="1">
      <c r="A1254" s="40"/>
      <c r="B1254" s="41"/>
      <c r="C1254" s="255" t="s">
        <v>1122</v>
      </c>
      <c r="D1254" s="255" t="s">
        <v>157</v>
      </c>
      <c r="E1254" s="256" t="s">
        <v>2368</v>
      </c>
      <c r="F1254" s="257" t="s">
        <v>2369</v>
      </c>
      <c r="G1254" s="258" t="s">
        <v>2351</v>
      </c>
      <c r="H1254" s="259">
        <v>1</v>
      </c>
      <c r="I1254" s="260"/>
      <c r="J1254" s="261">
        <f>ROUND(I1254*H1254,2)</f>
        <v>0</v>
      </c>
      <c r="K1254" s="257" t="s">
        <v>390</v>
      </c>
      <c r="L1254" s="262"/>
      <c r="M1254" s="263" t="s">
        <v>19</v>
      </c>
      <c r="N1254" s="264" t="s">
        <v>44</v>
      </c>
      <c r="O1254" s="86"/>
      <c r="P1254" s="229">
        <f>O1254*H1254</f>
        <v>0</v>
      </c>
      <c r="Q1254" s="229">
        <v>0</v>
      </c>
      <c r="R1254" s="229">
        <f>Q1254*H1254</f>
        <v>0</v>
      </c>
      <c r="S1254" s="229">
        <v>0</v>
      </c>
      <c r="T1254" s="230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31" t="s">
        <v>2347</v>
      </c>
      <c r="AT1254" s="231" t="s">
        <v>157</v>
      </c>
      <c r="AU1254" s="231" t="s">
        <v>81</v>
      </c>
      <c r="AY1254" s="19" t="s">
        <v>137</v>
      </c>
      <c r="BE1254" s="232">
        <f>IF(N1254="základní",J1254,0)</f>
        <v>0</v>
      </c>
      <c r="BF1254" s="232">
        <f>IF(N1254="snížená",J1254,0)</f>
        <v>0</v>
      </c>
      <c r="BG1254" s="232">
        <f>IF(N1254="zákl. přenesená",J1254,0)</f>
        <v>0</v>
      </c>
      <c r="BH1254" s="232">
        <f>IF(N1254="sníž. přenesená",J1254,0)</f>
        <v>0</v>
      </c>
      <c r="BI1254" s="232">
        <f>IF(N1254="nulová",J1254,0)</f>
        <v>0</v>
      </c>
      <c r="BJ1254" s="19" t="s">
        <v>81</v>
      </c>
      <c r="BK1254" s="232">
        <f>ROUND(I1254*H1254,2)</f>
        <v>0</v>
      </c>
      <c r="BL1254" s="19" t="s">
        <v>2347</v>
      </c>
      <c r="BM1254" s="231" t="s">
        <v>2370</v>
      </c>
    </row>
    <row r="1255" s="2" customFormat="1" ht="16.5" customHeight="1">
      <c r="A1255" s="40"/>
      <c r="B1255" s="41"/>
      <c r="C1255" s="255" t="s">
        <v>1130</v>
      </c>
      <c r="D1255" s="255" t="s">
        <v>157</v>
      </c>
      <c r="E1255" s="256" t="s">
        <v>2371</v>
      </c>
      <c r="F1255" s="257" t="s">
        <v>2372</v>
      </c>
      <c r="G1255" s="258" t="s">
        <v>2351</v>
      </c>
      <c r="H1255" s="259">
        <v>1</v>
      </c>
      <c r="I1255" s="260"/>
      <c r="J1255" s="261">
        <f>ROUND(I1255*H1255,2)</f>
        <v>0</v>
      </c>
      <c r="K1255" s="257" t="s">
        <v>390</v>
      </c>
      <c r="L1255" s="262"/>
      <c r="M1255" s="263" t="s">
        <v>19</v>
      </c>
      <c r="N1255" s="264" t="s">
        <v>44</v>
      </c>
      <c r="O1255" s="86"/>
      <c r="P1255" s="229">
        <f>O1255*H1255</f>
        <v>0</v>
      </c>
      <c r="Q1255" s="229">
        <v>0</v>
      </c>
      <c r="R1255" s="229">
        <f>Q1255*H1255</f>
        <v>0</v>
      </c>
      <c r="S1255" s="229">
        <v>0</v>
      </c>
      <c r="T1255" s="230">
        <f>S1255*H1255</f>
        <v>0</v>
      </c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R1255" s="231" t="s">
        <v>2347</v>
      </c>
      <c r="AT1255" s="231" t="s">
        <v>157</v>
      </c>
      <c r="AU1255" s="231" t="s">
        <v>81</v>
      </c>
      <c r="AY1255" s="19" t="s">
        <v>137</v>
      </c>
      <c r="BE1255" s="232">
        <f>IF(N1255="základní",J1255,0)</f>
        <v>0</v>
      </c>
      <c r="BF1255" s="232">
        <f>IF(N1255="snížená",J1255,0)</f>
        <v>0</v>
      </c>
      <c r="BG1255" s="232">
        <f>IF(N1255="zákl. přenesená",J1255,0)</f>
        <v>0</v>
      </c>
      <c r="BH1255" s="232">
        <f>IF(N1255="sníž. přenesená",J1255,0)</f>
        <v>0</v>
      </c>
      <c r="BI1255" s="232">
        <f>IF(N1255="nulová",J1255,0)</f>
        <v>0</v>
      </c>
      <c r="BJ1255" s="19" t="s">
        <v>81</v>
      </c>
      <c r="BK1255" s="232">
        <f>ROUND(I1255*H1255,2)</f>
        <v>0</v>
      </c>
      <c r="BL1255" s="19" t="s">
        <v>2347</v>
      </c>
      <c r="BM1255" s="231" t="s">
        <v>2373</v>
      </c>
    </row>
    <row r="1256" s="2" customFormat="1" ht="21.75" customHeight="1">
      <c r="A1256" s="40"/>
      <c r="B1256" s="41"/>
      <c r="C1256" s="255" t="s">
        <v>1134</v>
      </c>
      <c r="D1256" s="255" t="s">
        <v>157</v>
      </c>
      <c r="E1256" s="256" t="s">
        <v>2374</v>
      </c>
      <c r="F1256" s="257" t="s">
        <v>2375</v>
      </c>
      <c r="G1256" s="258" t="s">
        <v>2351</v>
      </c>
      <c r="H1256" s="259">
        <v>1</v>
      </c>
      <c r="I1256" s="260"/>
      <c r="J1256" s="261">
        <f>ROUND(I1256*H1256,2)</f>
        <v>0</v>
      </c>
      <c r="K1256" s="257" t="s">
        <v>390</v>
      </c>
      <c r="L1256" s="262"/>
      <c r="M1256" s="263" t="s">
        <v>19</v>
      </c>
      <c r="N1256" s="264" t="s">
        <v>44</v>
      </c>
      <c r="O1256" s="86"/>
      <c r="P1256" s="229">
        <f>O1256*H1256</f>
        <v>0</v>
      </c>
      <c r="Q1256" s="229">
        <v>0</v>
      </c>
      <c r="R1256" s="229">
        <f>Q1256*H1256</f>
        <v>0</v>
      </c>
      <c r="S1256" s="229">
        <v>0</v>
      </c>
      <c r="T1256" s="230">
        <f>S1256*H1256</f>
        <v>0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31" t="s">
        <v>2347</v>
      </c>
      <c r="AT1256" s="231" t="s">
        <v>157</v>
      </c>
      <c r="AU1256" s="231" t="s">
        <v>81</v>
      </c>
      <c r="AY1256" s="19" t="s">
        <v>137</v>
      </c>
      <c r="BE1256" s="232">
        <f>IF(N1256="základní",J1256,0)</f>
        <v>0</v>
      </c>
      <c r="BF1256" s="232">
        <f>IF(N1256="snížená",J1256,0)</f>
        <v>0</v>
      </c>
      <c r="BG1256" s="232">
        <f>IF(N1256="zákl. přenesená",J1256,0)</f>
        <v>0</v>
      </c>
      <c r="BH1256" s="232">
        <f>IF(N1256="sníž. přenesená",J1256,0)</f>
        <v>0</v>
      </c>
      <c r="BI1256" s="232">
        <f>IF(N1256="nulová",J1256,0)</f>
        <v>0</v>
      </c>
      <c r="BJ1256" s="19" t="s">
        <v>81</v>
      </c>
      <c r="BK1256" s="232">
        <f>ROUND(I1256*H1256,2)</f>
        <v>0</v>
      </c>
      <c r="BL1256" s="19" t="s">
        <v>2347</v>
      </c>
      <c r="BM1256" s="231" t="s">
        <v>2376</v>
      </c>
    </row>
    <row r="1257" s="2" customFormat="1" ht="21.75" customHeight="1">
      <c r="A1257" s="40"/>
      <c r="B1257" s="41"/>
      <c r="C1257" s="255" t="s">
        <v>1139</v>
      </c>
      <c r="D1257" s="255" t="s">
        <v>157</v>
      </c>
      <c r="E1257" s="256" t="s">
        <v>2377</v>
      </c>
      <c r="F1257" s="257" t="s">
        <v>2378</v>
      </c>
      <c r="G1257" s="258" t="s">
        <v>2351</v>
      </c>
      <c r="H1257" s="259">
        <v>1</v>
      </c>
      <c r="I1257" s="260"/>
      <c r="J1257" s="261">
        <f>ROUND(I1257*H1257,2)</f>
        <v>0</v>
      </c>
      <c r="K1257" s="257" t="s">
        <v>390</v>
      </c>
      <c r="L1257" s="262"/>
      <c r="M1257" s="291" t="s">
        <v>19</v>
      </c>
      <c r="N1257" s="292" t="s">
        <v>44</v>
      </c>
      <c r="O1257" s="293"/>
      <c r="P1257" s="294">
        <f>O1257*H1257</f>
        <v>0</v>
      </c>
      <c r="Q1257" s="294">
        <v>0</v>
      </c>
      <c r="R1257" s="294">
        <f>Q1257*H1257</f>
        <v>0</v>
      </c>
      <c r="S1257" s="294">
        <v>0</v>
      </c>
      <c r="T1257" s="295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31" t="s">
        <v>2347</v>
      </c>
      <c r="AT1257" s="231" t="s">
        <v>157</v>
      </c>
      <c r="AU1257" s="231" t="s">
        <v>81</v>
      </c>
      <c r="AY1257" s="19" t="s">
        <v>137</v>
      </c>
      <c r="BE1257" s="232">
        <f>IF(N1257="základní",J1257,0)</f>
        <v>0</v>
      </c>
      <c r="BF1257" s="232">
        <f>IF(N1257="snížená",J1257,0)</f>
        <v>0</v>
      </c>
      <c r="BG1257" s="232">
        <f>IF(N1257="zákl. přenesená",J1257,0)</f>
        <v>0</v>
      </c>
      <c r="BH1257" s="232">
        <f>IF(N1257="sníž. přenesená",J1257,0)</f>
        <v>0</v>
      </c>
      <c r="BI1257" s="232">
        <f>IF(N1257="nulová",J1257,0)</f>
        <v>0</v>
      </c>
      <c r="BJ1257" s="19" t="s">
        <v>81</v>
      </c>
      <c r="BK1257" s="232">
        <f>ROUND(I1257*H1257,2)</f>
        <v>0</v>
      </c>
      <c r="BL1257" s="19" t="s">
        <v>2347</v>
      </c>
      <c r="BM1257" s="231" t="s">
        <v>2379</v>
      </c>
    </row>
    <row r="1258" s="2" customFormat="1" ht="6.96" customHeight="1">
      <c r="A1258" s="40"/>
      <c r="B1258" s="61"/>
      <c r="C1258" s="62"/>
      <c r="D1258" s="62"/>
      <c r="E1258" s="62"/>
      <c r="F1258" s="62"/>
      <c r="G1258" s="62"/>
      <c r="H1258" s="62"/>
      <c r="I1258" s="168"/>
      <c r="J1258" s="62"/>
      <c r="K1258" s="62"/>
      <c r="L1258" s="46"/>
      <c r="M1258" s="40"/>
      <c r="O1258" s="40"/>
      <c r="P1258" s="40"/>
      <c r="Q1258" s="40"/>
      <c r="R1258" s="40"/>
      <c r="S1258" s="40"/>
      <c r="T1258" s="40"/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</row>
  </sheetData>
  <sheetProtection sheet="1" autoFilter="0" formatColumns="0" formatRows="0" objects="1" scenarios="1" spinCount="100000" saltValue="0UXNyzQVLzZYKdB7tqmPfZ7iiAglAbxKnObGLfSiRzt2IooKsNUg7UZ391ZjDBppv0xq8oFbNWUM3wwjy1ozxA==" hashValue="gTCJBnI0XEDn3L1c6ksAe7O9KAFVjoL3jcgYO1r/aC5OnjVI6hwB/Y76auHZYKZ17ju3cLDYwBjTOYxTeUGvyg==" algorithmName="SHA-512" password="CC35"/>
  <autoFilter ref="C96:K1257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83</v>
      </c>
    </row>
    <row r="4" s="1" customFormat="1" ht="24.96" customHeight="1">
      <c r="B4" s="22"/>
      <c r="D4" s="134" t="s">
        <v>90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Rekonstrukce haly povrchových úprav a nové čistírny odpadních vod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91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2380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27. 4. 2020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 xml:space="preserve"> </v>
      </c>
      <c r="F15" s="40"/>
      <c r="G15" s="40"/>
      <c r="H15" s="40"/>
      <c r="I15" s="142" t="s">
        <v>28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32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33</v>
      </c>
      <c r="F21" s="40"/>
      <c r="G21" s="40"/>
      <c r="H21" s="40"/>
      <c r="I21" s="142" t="s">
        <v>28</v>
      </c>
      <c r="J21" s="141" t="s">
        <v>34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37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39</v>
      </c>
      <c r="E30" s="40"/>
      <c r="F30" s="40"/>
      <c r="G30" s="40"/>
      <c r="H30" s="40"/>
      <c r="I30" s="138"/>
      <c r="J30" s="152">
        <f>ROUND(J87,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41</v>
      </c>
      <c r="G32" s="40"/>
      <c r="H32" s="40"/>
      <c r="I32" s="154" t="s">
        <v>40</v>
      </c>
      <c r="J32" s="153" t="s">
        <v>42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43</v>
      </c>
      <c r="E33" s="136" t="s">
        <v>44</v>
      </c>
      <c r="F33" s="156">
        <f>ROUND((SUM(BE87:BE109)),  2)</f>
        <v>0</v>
      </c>
      <c r="G33" s="40"/>
      <c r="H33" s="40"/>
      <c r="I33" s="157">
        <v>0.20999999999999999</v>
      </c>
      <c r="J33" s="156">
        <f>ROUND(((SUM(BE87:BE109))*I33),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45</v>
      </c>
      <c r="F34" s="156">
        <f>ROUND((SUM(BF87:BF109)),  2)</f>
        <v>0</v>
      </c>
      <c r="G34" s="40"/>
      <c r="H34" s="40"/>
      <c r="I34" s="157">
        <v>0.14999999999999999</v>
      </c>
      <c r="J34" s="156">
        <f>ROUND(((SUM(BF87:BF109))*I34),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46</v>
      </c>
      <c r="F35" s="156">
        <f>ROUND((SUM(BG87:BG109)),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47</v>
      </c>
      <c r="F36" s="156">
        <f>ROUND((SUM(BH87:BH109)),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48</v>
      </c>
      <c r="F37" s="156">
        <f>ROUND((SUM(BI87:BI109)),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haly povrchových úprav a nové čistírny odpadních vod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Pardubice</v>
      </c>
      <c r="G52" s="42"/>
      <c r="H52" s="42"/>
      <c r="I52" s="142" t="s">
        <v>23</v>
      </c>
      <c r="J52" s="74" t="str">
        <f>IF(J12="","",J12)</f>
        <v>27. 4. 2020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142" t="s">
        <v>31</v>
      </c>
      <c r="J54" s="38" t="str">
        <f>E21</f>
        <v>HMP top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94</v>
      </c>
      <c r="D57" s="174"/>
      <c r="E57" s="174"/>
      <c r="F57" s="174"/>
      <c r="G57" s="174"/>
      <c r="H57" s="174"/>
      <c r="I57" s="175"/>
      <c r="J57" s="176" t="s">
        <v>95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138"/>
      <c r="J59" s="104">
        <f>J87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78"/>
      <c r="C60" s="179"/>
      <c r="D60" s="180" t="s">
        <v>2380</v>
      </c>
      <c r="E60" s="181"/>
      <c r="F60" s="181"/>
      <c r="G60" s="181"/>
      <c r="H60" s="181"/>
      <c r="I60" s="182"/>
      <c r="J60" s="183">
        <f>J88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2381</v>
      </c>
      <c r="E61" s="188"/>
      <c r="F61" s="188"/>
      <c r="G61" s="188"/>
      <c r="H61" s="188"/>
      <c r="I61" s="189"/>
      <c r="J61" s="190">
        <f>J89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2382</v>
      </c>
      <c r="E62" s="188"/>
      <c r="F62" s="188"/>
      <c r="G62" s="188"/>
      <c r="H62" s="188"/>
      <c r="I62" s="189"/>
      <c r="J62" s="190">
        <f>J92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2383</v>
      </c>
      <c r="E63" s="188"/>
      <c r="F63" s="188"/>
      <c r="G63" s="188"/>
      <c r="H63" s="188"/>
      <c r="I63" s="189"/>
      <c r="J63" s="190">
        <f>J94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2384</v>
      </c>
      <c r="E64" s="188"/>
      <c r="F64" s="188"/>
      <c r="G64" s="188"/>
      <c r="H64" s="188"/>
      <c r="I64" s="189"/>
      <c r="J64" s="190">
        <f>J97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2385</v>
      </c>
      <c r="E65" s="188"/>
      <c r="F65" s="188"/>
      <c r="G65" s="188"/>
      <c r="H65" s="188"/>
      <c r="I65" s="189"/>
      <c r="J65" s="190">
        <f>J100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2386</v>
      </c>
      <c r="E66" s="188"/>
      <c r="F66" s="188"/>
      <c r="G66" s="188"/>
      <c r="H66" s="188"/>
      <c r="I66" s="189"/>
      <c r="J66" s="190">
        <f>J103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2387</v>
      </c>
      <c r="E67" s="188"/>
      <c r="F67" s="188"/>
      <c r="G67" s="188"/>
      <c r="H67" s="188"/>
      <c r="I67" s="189"/>
      <c r="J67" s="190">
        <f>J106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68"/>
      <c r="J69" s="62"/>
      <c r="K69" s="6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1"/>
      <c r="J73" s="64"/>
      <c r="K73" s="64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122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Rekonstrukce haly povrchových úprav a nové čistírny odpadních vod</v>
      </c>
      <c r="F77" s="34"/>
      <c r="G77" s="34"/>
      <c r="H77" s="34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91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VRN - Vedlejší rozpočtové náklady</v>
      </c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Pardubice</v>
      </c>
      <c r="G81" s="42"/>
      <c r="H81" s="42"/>
      <c r="I81" s="142" t="s">
        <v>23</v>
      </c>
      <c r="J81" s="74" t="str">
        <f>IF(J12="","",J12)</f>
        <v>27. 4. 2020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142" t="s">
        <v>31</v>
      </c>
      <c r="J83" s="38" t="str">
        <f>E21</f>
        <v>HMP top s.r.o.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142" t="s">
        <v>36</v>
      </c>
      <c r="J84" s="38" t="str">
        <f>E24</f>
        <v xml:space="preserve"> 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2"/>
      <c r="B86" s="193"/>
      <c r="C86" s="194" t="s">
        <v>123</v>
      </c>
      <c r="D86" s="195" t="s">
        <v>58</v>
      </c>
      <c r="E86" s="195" t="s">
        <v>54</v>
      </c>
      <c r="F86" s="195" t="s">
        <v>55</v>
      </c>
      <c r="G86" s="195" t="s">
        <v>124</v>
      </c>
      <c r="H86" s="195" t="s">
        <v>125</v>
      </c>
      <c r="I86" s="196" t="s">
        <v>126</v>
      </c>
      <c r="J86" s="195" t="s">
        <v>95</v>
      </c>
      <c r="K86" s="197" t="s">
        <v>127</v>
      </c>
      <c r="L86" s="198"/>
      <c r="M86" s="94" t="s">
        <v>19</v>
      </c>
      <c r="N86" s="95" t="s">
        <v>43</v>
      </c>
      <c r="O86" s="95" t="s">
        <v>128</v>
      </c>
      <c r="P86" s="95" t="s">
        <v>129</v>
      </c>
      <c r="Q86" s="95" t="s">
        <v>130</v>
      </c>
      <c r="R86" s="95" t="s">
        <v>131</v>
      </c>
      <c r="S86" s="95" t="s">
        <v>132</v>
      </c>
      <c r="T86" s="96" t="s">
        <v>133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40"/>
      <c r="B87" s="41"/>
      <c r="C87" s="101" t="s">
        <v>134</v>
      </c>
      <c r="D87" s="42"/>
      <c r="E87" s="42"/>
      <c r="F87" s="42"/>
      <c r="G87" s="42"/>
      <c r="H87" s="42"/>
      <c r="I87" s="138"/>
      <c r="J87" s="199">
        <f>BK87</f>
        <v>0</v>
      </c>
      <c r="K87" s="42"/>
      <c r="L87" s="46"/>
      <c r="M87" s="97"/>
      <c r="N87" s="200"/>
      <c r="O87" s="98"/>
      <c r="P87" s="201">
        <f>P88</f>
        <v>0</v>
      </c>
      <c r="Q87" s="98"/>
      <c r="R87" s="201">
        <f>R88</f>
        <v>0</v>
      </c>
      <c r="S87" s="98"/>
      <c r="T87" s="202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96</v>
      </c>
      <c r="BK87" s="203">
        <f>BK88</f>
        <v>0</v>
      </c>
    </row>
    <row r="88" s="12" customFormat="1" ht="25.92" customHeight="1">
      <c r="A88" s="12"/>
      <c r="B88" s="204"/>
      <c r="C88" s="205"/>
      <c r="D88" s="206" t="s">
        <v>72</v>
      </c>
      <c r="E88" s="207" t="s">
        <v>87</v>
      </c>
      <c r="F88" s="207" t="s">
        <v>88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P89+P92+P94+P97+P100+P103+P106</f>
        <v>0</v>
      </c>
      <c r="Q88" s="212"/>
      <c r="R88" s="213">
        <f>R89+R92+R94+R97+R100+R103+R106</f>
        <v>0</v>
      </c>
      <c r="S88" s="212"/>
      <c r="T88" s="214">
        <f>T89+T92+T94+T97+T100+T103+T106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167</v>
      </c>
      <c r="AT88" s="216" t="s">
        <v>72</v>
      </c>
      <c r="AU88" s="216" t="s">
        <v>73</v>
      </c>
      <c r="AY88" s="215" t="s">
        <v>137</v>
      </c>
      <c r="BK88" s="217">
        <f>BK89+BK92+BK94+BK97+BK100+BK103+BK106</f>
        <v>0</v>
      </c>
    </row>
    <row r="89" s="12" customFormat="1" ht="22.8" customHeight="1">
      <c r="A89" s="12"/>
      <c r="B89" s="204"/>
      <c r="C89" s="205"/>
      <c r="D89" s="206" t="s">
        <v>72</v>
      </c>
      <c r="E89" s="218" t="s">
        <v>2388</v>
      </c>
      <c r="F89" s="218" t="s">
        <v>2389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SUM(P90:P91)</f>
        <v>0</v>
      </c>
      <c r="Q89" s="212"/>
      <c r="R89" s="213">
        <f>SUM(R90:R91)</f>
        <v>0</v>
      </c>
      <c r="S89" s="212"/>
      <c r="T89" s="214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167</v>
      </c>
      <c r="AT89" s="216" t="s">
        <v>72</v>
      </c>
      <c r="AU89" s="216" t="s">
        <v>81</v>
      </c>
      <c r="AY89" s="215" t="s">
        <v>137</v>
      </c>
      <c r="BK89" s="217">
        <f>SUM(BK90:BK91)</f>
        <v>0</v>
      </c>
    </row>
    <row r="90" s="2" customFormat="1" ht="16.5" customHeight="1">
      <c r="A90" s="40"/>
      <c r="B90" s="41"/>
      <c r="C90" s="220" t="s">
        <v>81</v>
      </c>
      <c r="D90" s="220" t="s">
        <v>140</v>
      </c>
      <c r="E90" s="221" t="s">
        <v>2390</v>
      </c>
      <c r="F90" s="222" t="s">
        <v>2391</v>
      </c>
      <c r="G90" s="223" t="s">
        <v>1187</v>
      </c>
      <c r="H90" s="224">
        <v>1</v>
      </c>
      <c r="I90" s="225"/>
      <c r="J90" s="226">
        <f>ROUND(I90*H90,2)</f>
        <v>0</v>
      </c>
      <c r="K90" s="222" t="s">
        <v>390</v>
      </c>
      <c r="L90" s="46"/>
      <c r="M90" s="227" t="s">
        <v>19</v>
      </c>
      <c r="N90" s="228" t="s">
        <v>44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2392</v>
      </c>
      <c r="AT90" s="231" t="s">
        <v>140</v>
      </c>
      <c r="AU90" s="231" t="s">
        <v>83</v>
      </c>
      <c r="AY90" s="19" t="s">
        <v>137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9" t="s">
        <v>81</v>
      </c>
      <c r="BK90" s="232">
        <f>ROUND(I90*H90,2)</f>
        <v>0</v>
      </c>
      <c r="BL90" s="19" t="s">
        <v>2392</v>
      </c>
      <c r="BM90" s="231" t="s">
        <v>2393</v>
      </c>
    </row>
    <row r="91" s="2" customFormat="1" ht="21.75" customHeight="1">
      <c r="A91" s="40"/>
      <c r="B91" s="41"/>
      <c r="C91" s="220" t="s">
        <v>83</v>
      </c>
      <c r="D91" s="220" t="s">
        <v>140</v>
      </c>
      <c r="E91" s="221" t="s">
        <v>2394</v>
      </c>
      <c r="F91" s="222" t="s">
        <v>2395</v>
      </c>
      <c r="G91" s="223" t="s">
        <v>1187</v>
      </c>
      <c r="H91" s="224">
        <v>1</v>
      </c>
      <c r="I91" s="225"/>
      <c r="J91" s="226">
        <f>ROUND(I91*H91,2)</f>
        <v>0</v>
      </c>
      <c r="K91" s="222" t="s">
        <v>390</v>
      </c>
      <c r="L91" s="46"/>
      <c r="M91" s="227" t="s">
        <v>19</v>
      </c>
      <c r="N91" s="228" t="s">
        <v>44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2392</v>
      </c>
      <c r="AT91" s="231" t="s">
        <v>140</v>
      </c>
      <c r="AU91" s="231" t="s">
        <v>83</v>
      </c>
      <c r="AY91" s="19" t="s">
        <v>137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9" t="s">
        <v>81</v>
      </c>
      <c r="BK91" s="232">
        <f>ROUND(I91*H91,2)</f>
        <v>0</v>
      </c>
      <c r="BL91" s="19" t="s">
        <v>2392</v>
      </c>
      <c r="BM91" s="231" t="s">
        <v>2396</v>
      </c>
    </row>
    <row r="92" s="12" customFormat="1" ht="22.8" customHeight="1">
      <c r="A92" s="12"/>
      <c r="B92" s="204"/>
      <c r="C92" s="205"/>
      <c r="D92" s="206" t="s">
        <v>72</v>
      </c>
      <c r="E92" s="218" t="s">
        <v>2397</v>
      </c>
      <c r="F92" s="218" t="s">
        <v>2398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5" t="s">
        <v>167</v>
      </c>
      <c r="AT92" s="216" t="s">
        <v>72</v>
      </c>
      <c r="AU92" s="216" t="s">
        <v>81</v>
      </c>
      <c r="AY92" s="215" t="s">
        <v>137</v>
      </c>
      <c r="BK92" s="217">
        <f>BK93</f>
        <v>0</v>
      </c>
    </row>
    <row r="93" s="2" customFormat="1" ht="33" customHeight="1">
      <c r="A93" s="40"/>
      <c r="B93" s="41"/>
      <c r="C93" s="220" t="s">
        <v>138</v>
      </c>
      <c r="D93" s="220" t="s">
        <v>140</v>
      </c>
      <c r="E93" s="221" t="s">
        <v>2399</v>
      </c>
      <c r="F93" s="222" t="s">
        <v>2400</v>
      </c>
      <c r="G93" s="223" t="s">
        <v>1187</v>
      </c>
      <c r="H93" s="224">
        <v>1</v>
      </c>
      <c r="I93" s="225"/>
      <c r="J93" s="226">
        <f>ROUND(I93*H93,2)</f>
        <v>0</v>
      </c>
      <c r="K93" s="222" t="s">
        <v>390</v>
      </c>
      <c r="L93" s="46"/>
      <c r="M93" s="227" t="s">
        <v>19</v>
      </c>
      <c r="N93" s="228" t="s">
        <v>44</v>
      </c>
      <c r="O93" s="8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1" t="s">
        <v>2392</v>
      </c>
      <c r="AT93" s="231" t="s">
        <v>140</v>
      </c>
      <c r="AU93" s="231" t="s">
        <v>83</v>
      </c>
      <c r="AY93" s="19" t="s">
        <v>137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9" t="s">
        <v>81</v>
      </c>
      <c r="BK93" s="232">
        <f>ROUND(I93*H93,2)</f>
        <v>0</v>
      </c>
      <c r="BL93" s="19" t="s">
        <v>2392</v>
      </c>
      <c r="BM93" s="231" t="s">
        <v>2401</v>
      </c>
    </row>
    <row r="94" s="12" customFormat="1" ht="22.8" customHeight="1">
      <c r="A94" s="12"/>
      <c r="B94" s="204"/>
      <c r="C94" s="205"/>
      <c r="D94" s="206" t="s">
        <v>72</v>
      </c>
      <c r="E94" s="218" t="s">
        <v>2402</v>
      </c>
      <c r="F94" s="218" t="s">
        <v>2403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SUM(P95:P96)</f>
        <v>0</v>
      </c>
      <c r="Q94" s="212"/>
      <c r="R94" s="213">
        <f>SUM(R95:R96)</f>
        <v>0</v>
      </c>
      <c r="S94" s="212"/>
      <c r="T94" s="214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5" t="s">
        <v>167</v>
      </c>
      <c r="AT94" s="216" t="s">
        <v>72</v>
      </c>
      <c r="AU94" s="216" t="s">
        <v>81</v>
      </c>
      <c r="AY94" s="215" t="s">
        <v>137</v>
      </c>
      <c r="BK94" s="217">
        <f>SUM(BK95:BK96)</f>
        <v>0</v>
      </c>
    </row>
    <row r="95" s="2" customFormat="1" ht="21.75" customHeight="1">
      <c r="A95" s="40"/>
      <c r="B95" s="41"/>
      <c r="C95" s="220" t="s">
        <v>145</v>
      </c>
      <c r="D95" s="220" t="s">
        <v>140</v>
      </c>
      <c r="E95" s="221" t="s">
        <v>2404</v>
      </c>
      <c r="F95" s="222" t="s">
        <v>2405</v>
      </c>
      <c r="G95" s="223" t="s">
        <v>1187</v>
      </c>
      <c r="H95" s="224">
        <v>1</v>
      </c>
      <c r="I95" s="225"/>
      <c r="J95" s="226">
        <f>ROUND(I95*H95,2)</f>
        <v>0</v>
      </c>
      <c r="K95" s="222" t="s">
        <v>390</v>
      </c>
      <c r="L95" s="46"/>
      <c r="M95" s="227" t="s">
        <v>19</v>
      </c>
      <c r="N95" s="228" t="s">
        <v>44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2392</v>
      </c>
      <c r="AT95" s="231" t="s">
        <v>140</v>
      </c>
      <c r="AU95" s="231" t="s">
        <v>83</v>
      </c>
      <c r="AY95" s="19" t="s">
        <v>137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81</v>
      </c>
      <c r="BK95" s="232">
        <f>ROUND(I95*H95,2)</f>
        <v>0</v>
      </c>
      <c r="BL95" s="19" t="s">
        <v>2392</v>
      </c>
      <c r="BM95" s="231" t="s">
        <v>2406</v>
      </c>
    </row>
    <row r="96" s="2" customFormat="1" ht="16.5" customHeight="1">
      <c r="A96" s="40"/>
      <c r="B96" s="41"/>
      <c r="C96" s="220" t="s">
        <v>167</v>
      </c>
      <c r="D96" s="220" t="s">
        <v>140</v>
      </c>
      <c r="E96" s="221" t="s">
        <v>2407</v>
      </c>
      <c r="F96" s="222" t="s">
        <v>2408</v>
      </c>
      <c r="G96" s="223" t="s">
        <v>1187</v>
      </c>
      <c r="H96" s="224">
        <v>1</v>
      </c>
      <c r="I96" s="225"/>
      <c r="J96" s="226">
        <f>ROUND(I96*H96,2)</f>
        <v>0</v>
      </c>
      <c r="K96" s="222" t="s">
        <v>390</v>
      </c>
      <c r="L96" s="46"/>
      <c r="M96" s="227" t="s">
        <v>19</v>
      </c>
      <c r="N96" s="228" t="s">
        <v>44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2392</v>
      </c>
      <c r="AT96" s="231" t="s">
        <v>140</v>
      </c>
      <c r="AU96" s="231" t="s">
        <v>83</v>
      </c>
      <c r="AY96" s="19" t="s">
        <v>137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9" t="s">
        <v>81</v>
      </c>
      <c r="BK96" s="232">
        <f>ROUND(I96*H96,2)</f>
        <v>0</v>
      </c>
      <c r="BL96" s="19" t="s">
        <v>2392</v>
      </c>
      <c r="BM96" s="231" t="s">
        <v>2409</v>
      </c>
    </row>
    <row r="97" s="12" customFormat="1" ht="22.8" customHeight="1">
      <c r="A97" s="12"/>
      <c r="B97" s="204"/>
      <c r="C97" s="205"/>
      <c r="D97" s="206" t="s">
        <v>72</v>
      </c>
      <c r="E97" s="218" t="s">
        <v>2410</v>
      </c>
      <c r="F97" s="218" t="s">
        <v>2411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SUM(P98:P99)</f>
        <v>0</v>
      </c>
      <c r="Q97" s="212"/>
      <c r="R97" s="213">
        <f>SUM(R98:R99)</f>
        <v>0</v>
      </c>
      <c r="S97" s="212"/>
      <c r="T97" s="214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5" t="s">
        <v>167</v>
      </c>
      <c r="AT97" s="216" t="s">
        <v>72</v>
      </c>
      <c r="AU97" s="216" t="s">
        <v>81</v>
      </c>
      <c r="AY97" s="215" t="s">
        <v>137</v>
      </c>
      <c r="BK97" s="217">
        <f>SUM(BK98:BK99)</f>
        <v>0</v>
      </c>
    </row>
    <row r="98" s="2" customFormat="1" ht="21.75" customHeight="1">
      <c r="A98" s="40"/>
      <c r="B98" s="41"/>
      <c r="C98" s="220" t="s">
        <v>175</v>
      </c>
      <c r="D98" s="220" t="s">
        <v>140</v>
      </c>
      <c r="E98" s="221" t="s">
        <v>2412</v>
      </c>
      <c r="F98" s="222" t="s">
        <v>2413</v>
      </c>
      <c r="G98" s="223" t="s">
        <v>1187</v>
      </c>
      <c r="H98" s="224">
        <v>1</v>
      </c>
      <c r="I98" s="225"/>
      <c r="J98" s="226">
        <f>ROUND(I98*H98,2)</f>
        <v>0</v>
      </c>
      <c r="K98" s="222" t="s">
        <v>390</v>
      </c>
      <c r="L98" s="46"/>
      <c r="M98" s="227" t="s">
        <v>19</v>
      </c>
      <c r="N98" s="228" t="s">
        <v>44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2392</v>
      </c>
      <c r="AT98" s="231" t="s">
        <v>140</v>
      </c>
      <c r="AU98" s="231" t="s">
        <v>83</v>
      </c>
      <c r="AY98" s="19" t="s">
        <v>137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81</v>
      </c>
      <c r="BK98" s="232">
        <f>ROUND(I98*H98,2)</f>
        <v>0</v>
      </c>
      <c r="BL98" s="19" t="s">
        <v>2392</v>
      </c>
      <c r="BM98" s="231" t="s">
        <v>2414</v>
      </c>
    </row>
    <row r="99" s="2" customFormat="1" ht="21.75" customHeight="1">
      <c r="A99" s="40"/>
      <c r="B99" s="41"/>
      <c r="C99" s="220" t="s">
        <v>180</v>
      </c>
      <c r="D99" s="220" t="s">
        <v>140</v>
      </c>
      <c r="E99" s="221" t="s">
        <v>2415</v>
      </c>
      <c r="F99" s="222" t="s">
        <v>2416</v>
      </c>
      <c r="G99" s="223" t="s">
        <v>1187</v>
      </c>
      <c r="H99" s="224">
        <v>1</v>
      </c>
      <c r="I99" s="225"/>
      <c r="J99" s="226">
        <f>ROUND(I99*H99,2)</f>
        <v>0</v>
      </c>
      <c r="K99" s="222" t="s">
        <v>390</v>
      </c>
      <c r="L99" s="46"/>
      <c r="M99" s="227" t="s">
        <v>19</v>
      </c>
      <c r="N99" s="228" t="s">
        <v>44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2392</v>
      </c>
      <c r="AT99" s="231" t="s">
        <v>140</v>
      </c>
      <c r="AU99" s="231" t="s">
        <v>83</v>
      </c>
      <c r="AY99" s="19" t="s">
        <v>137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9" t="s">
        <v>81</v>
      </c>
      <c r="BK99" s="232">
        <f>ROUND(I99*H99,2)</f>
        <v>0</v>
      </c>
      <c r="BL99" s="19" t="s">
        <v>2392</v>
      </c>
      <c r="BM99" s="231" t="s">
        <v>2417</v>
      </c>
    </row>
    <row r="100" s="12" customFormat="1" ht="22.8" customHeight="1">
      <c r="A100" s="12"/>
      <c r="B100" s="204"/>
      <c r="C100" s="205"/>
      <c r="D100" s="206" t="s">
        <v>72</v>
      </c>
      <c r="E100" s="218" t="s">
        <v>2418</v>
      </c>
      <c r="F100" s="218" t="s">
        <v>2419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SUM(P101:P102)</f>
        <v>0</v>
      </c>
      <c r="Q100" s="212"/>
      <c r="R100" s="213">
        <f>SUM(R101:R102)</f>
        <v>0</v>
      </c>
      <c r="S100" s="212"/>
      <c r="T100" s="214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167</v>
      </c>
      <c r="AT100" s="216" t="s">
        <v>72</v>
      </c>
      <c r="AU100" s="216" t="s">
        <v>81</v>
      </c>
      <c r="AY100" s="215" t="s">
        <v>137</v>
      </c>
      <c r="BK100" s="217">
        <f>SUM(BK101:BK102)</f>
        <v>0</v>
      </c>
    </row>
    <row r="101" s="2" customFormat="1" ht="55.5" customHeight="1">
      <c r="A101" s="40"/>
      <c r="B101" s="41"/>
      <c r="C101" s="220" t="s">
        <v>160</v>
      </c>
      <c r="D101" s="220" t="s">
        <v>140</v>
      </c>
      <c r="E101" s="221" t="s">
        <v>2420</v>
      </c>
      <c r="F101" s="222" t="s">
        <v>2421</v>
      </c>
      <c r="G101" s="223" t="s">
        <v>1187</v>
      </c>
      <c r="H101" s="224">
        <v>1</v>
      </c>
      <c r="I101" s="225"/>
      <c r="J101" s="226">
        <f>ROUND(I101*H101,2)</f>
        <v>0</v>
      </c>
      <c r="K101" s="222" t="s">
        <v>390</v>
      </c>
      <c r="L101" s="46"/>
      <c r="M101" s="227" t="s">
        <v>19</v>
      </c>
      <c r="N101" s="228" t="s">
        <v>44</v>
      </c>
      <c r="O101" s="8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2392</v>
      </c>
      <c r="AT101" s="231" t="s">
        <v>140</v>
      </c>
      <c r="AU101" s="231" t="s">
        <v>83</v>
      </c>
      <c r="AY101" s="19" t="s">
        <v>137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9" t="s">
        <v>81</v>
      </c>
      <c r="BK101" s="232">
        <f>ROUND(I101*H101,2)</f>
        <v>0</v>
      </c>
      <c r="BL101" s="19" t="s">
        <v>2392</v>
      </c>
      <c r="BM101" s="231" t="s">
        <v>2422</v>
      </c>
    </row>
    <row r="102" s="2" customFormat="1" ht="16.5" customHeight="1">
      <c r="A102" s="40"/>
      <c r="B102" s="41"/>
      <c r="C102" s="220" t="s">
        <v>190</v>
      </c>
      <c r="D102" s="220" t="s">
        <v>140</v>
      </c>
      <c r="E102" s="221" t="s">
        <v>2423</v>
      </c>
      <c r="F102" s="222" t="s">
        <v>2424</v>
      </c>
      <c r="G102" s="223" t="s">
        <v>1187</v>
      </c>
      <c r="H102" s="224">
        <v>1</v>
      </c>
      <c r="I102" s="225"/>
      <c r="J102" s="226">
        <f>ROUND(I102*H102,2)</f>
        <v>0</v>
      </c>
      <c r="K102" s="222" t="s">
        <v>390</v>
      </c>
      <c r="L102" s="46"/>
      <c r="M102" s="227" t="s">
        <v>19</v>
      </c>
      <c r="N102" s="228" t="s">
        <v>44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2392</v>
      </c>
      <c r="AT102" s="231" t="s">
        <v>140</v>
      </c>
      <c r="AU102" s="231" t="s">
        <v>83</v>
      </c>
      <c r="AY102" s="19" t="s">
        <v>137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81</v>
      </c>
      <c r="BK102" s="232">
        <f>ROUND(I102*H102,2)</f>
        <v>0</v>
      </c>
      <c r="BL102" s="19" t="s">
        <v>2392</v>
      </c>
      <c r="BM102" s="231" t="s">
        <v>2425</v>
      </c>
    </row>
    <row r="103" s="12" customFormat="1" ht="22.8" customHeight="1">
      <c r="A103" s="12"/>
      <c r="B103" s="204"/>
      <c r="C103" s="205"/>
      <c r="D103" s="206" t="s">
        <v>72</v>
      </c>
      <c r="E103" s="218" t="s">
        <v>2426</v>
      </c>
      <c r="F103" s="218" t="s">
        <v>2427</v>
      </c>
      <c r="G103" s="205"/>
      <c r="H103" s="205"/>
      <c r="I103" s="208"/>
      <c r="J103" s="219">
        <f>BK103</f>
        <v>0</v>
      </c>
      <c r="K103" s="205"/>
      <c r="L103" s="210"/>
      <c r="M103" s="211"/>
      <c r="N103" s="212"/>
      <c r="O103" s="212"/>
      <c r="P103" s="213">
        <f>SUM(P104:P105)</f>
        <v>0</v>
      </c>
      <c r="Q103" s="212"/>
      <c r="R103" s="213">
        <f>SUM(R104:R105)</f>
        <v>0</v>
      </c>
      <c r="S103" s="212"/>
      <c r="T103" s="214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5" t="s">
        <v>167</v>
      </c>
      <c r="AT103" s="216" t="s">
        <v>72</v>
      </c>
      <c r="AU103" s="216" t="s">
        <v>81</v>
      </c>
      <c r="AY103" s="215" t="s">
        <v>137</v>
      </c>
      <c r="BK103" s="217">
        <f>SUM(BK104:BK105)</f>
        <v>0</v>
      </c>
    </row>
    <row r="104" s="2" customFormat="1" ht="33" customHeight="1">
      <c r="A104" s="40"/>
      <c r="B104" s="41"/>
      <c r="C104" s="220" t="s">
        <v>202</v>
      </c>
      <c r="D104" s="220" t="s">
        <v>140</v>
      </c>
      <c r="E104" s="221" t="s">
        <v>2428</v>
      </c>
      <c r="F104" s="222" t="s">
        <v>2429</v>
      </c>
      <c r="G104" s="223" t="s">
        <v>1187</v>
      </c>
      <c r="H104" s="224">
        <v>1</v>
      </c>
      <c r="I104" s="225"/>
      <c r="J104" s="226">
        <f>ROUND(I104*H104,2)</f>
        <v>0</v>
      </c>
      <c r="K104" s="222" t="s">
        <v>390</v>
      </c>
      <c r="L104" s="46"/>
      <c r="M104" s="227" t="s">
        <v>19</v>
      </c>
      <c r="N104" s="228" t="s">
        <v>44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2392</v>
      </c>
      <c r="AT104" s="231" t="s">
        <v>140</v>
      </c>
      <c r="AU104" s="231" t="s">
        <v>83</v>
      </c>
      <c r="AY104" s="19" t="s">
        <v>137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9" t="s">
        <v>81</v>
      </c>
      <c r="BK104" s="232">
        <f>ROUND(I104*H104,2)</f>
        <v>0</v>
      </c>
      <c r="BL104" s="19" t="s">
        <v>2392</v>
      </c>
      <c r="BM104" s="231" t="s">
        <v>2430</v>
      </c>
    </row>
    <row r="105" s="2" customFormat="1" ht="21.75" customHeight="1">
      <c r="A105" s="40"/>
      <c r="B105" s="41"/>
      <c r="C105" s="220" t="s">
        <v>209</v>
      </c>
      <c r="D105" s="220" t="s">
        <v>140</v>
      </c>
      <c r="E105" s="221" t="s">
        <v>2431</v>
      </c>
      <c r="F105" s="222" t="s">
        <v>2432</v>
      </c>
      <c r="G105" s="223" t="s">
        <v>1187</v>
      </c>
      <c r="H105" s="224">
        <v>1</v>
      </c>
      <c r="I105" s="225"/>
      <c r="J105" s="226">
        <f>ROUND(I105*H105,2)</f>
        <v>0</v>
      </c>
      <c r="K105" s="222" t="s">
        <v>390</v>
      </c>
      <c r="L105" s="46"/>
      <c r="M105" s="227" t="s">
        <v>19</v>
      </c>
      <c r="N105" s="228" t="s">
        <v>44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2392</v>
      </c>
      <c r="AT105" s="231" t="s">
        <v>140</v>
      </c>
      <c r="AU105" s="231" t="s">
        <v>83</v>
      </c>
      <c r="AY105" s="19" t="s">
        <v>137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9" t="s">
        <v>81</v>
      </c>
      <c r="BK105" s="232">
        <f>ROUND(I105*H105,2)</f>
        <v>0</v>
      </c>
      <c r="BL105" s="19" t="s">
        <v>2392</v>
      </c>
      <c r="BM105" s="231" t="s">
        <v>2433</v>
      </c>
    </row>
    <row r="106" s="12" customFormat="1" ht="22.8" customHeight="1">
      <c r="A106" s="12"/>
      <c r="B106" s="204"/>
      <c r="C106" s="205"/>
      <c r="D106" s="206" t="s">
        <v>72</v>
      </c>
      <c r="E106" s="218" t="s">
        <v>2434</v>
      </c>
      <c r="F106" s="218" t="s">
        <v>2435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SUM(P107:P109)</f>
        <v>0</v>
      </c>
      <c r="Q106" s="212"/>
      <c r="R106" s="213">
        <f>SUM(R107:R109)</f>
        <v>0</v>
      </c>
      <c r="S106" s="212"/>
      <c r="T106" s="214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5" t="s">
        <v>167</v>
      </c>
      <c r="AT106" s="216" t="s">
        <v>72</v>
      </c>
      <c r="AU106" s="216" t="s">
        <v>81</v>
      </c>
      <c r="AY106" s="215" t="s">
        <v>137</v>
      </c>
      <c r="BK106" s="217">
        <f>SUM(BK107:BK109)</f>
        <v>0</v>
      </c>
    </row>
    <row r="107" s="2" customFormat="1" ht="16.5" customHeight="1">
      <c r="A107" s="40"/>
      <c r="B107" s="41"/>
      <c r="C107" s="220" t="s">
        <v>218</v>
      </c>
      <c r="D107" s="220" t="s">
        <v>140</v>
      </c>
      <c r="E107" s="221" t="s">
        <v>2436</v>
      </c>
      <c r="F107" s="222" t="s">
        <v>2437</v>
      </c>
      <c r="G107" s="223" t="s">
        <v>1187</v>
      </c>
      <c r="H107" s="224">
        <v>1</v>
      </c>
      <c r="I107" s="225"/>
      <c r="J107" s="226">
        <f>ROUND(I107*H107,2)</f>
        <v>0</v>
      </c>
      <c r="K107" s="222" t="s">
        <v>390</v>
      </c>
      <c r="L107" s="46"/>
      <c r="M107" s="227" t="s">
        <v>19</v>
      </c>
      <c r="N107" s="228" t="s">
        <v>44</v>
      </c>
      <c r="O107" s="8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2392</v>
      </c>
      <c r="AT107" s="231" t="s">
        <v>140</v>
      </c>
      <c r="AU107" s="231" t="s">
        <v>83</v>
      </c>
      <c r="AY107" s="19" t="s">
        <v>137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9" t="s">
        <v>81</v>
      </c>
      <c r="BK107" s="232">
        <f>ROUND(I107*H107,2)</f>
        <v>0</v>
      </c>
      <c r="BL107" s="19" t="s">
        <v>2392</v>
      </c>
      <c r="BM107" s="231" t="s">
        <v>2438</v>
      </c>
    </row>
    <row r="108" s="2" customFormat="1" ht="16.5" customHeight="1">
      <c r="A108" s="40"/>
      <c r="B108" s="41"/>
      <c r="C108" s="220" t="s">
        <v>224</v>
      </c>
      <c r="D108" s="220" t="s">
        <v>140</v>
      </c>
      <c r="E108" s="221" t="s">
        <v>2439</v>
      </c>
      <c r="F108" s="222" t="s">
        <v>2440</v>
      </c>
      <c r="G108" s="223" t="s">
        <v>1187</v>
      </c>
      <c r="H108" s="224">
        <v>1</v>
      </c>
      <c r="I108" s="225"/>
      <c r="J108" s="226">
        <f>ROUND(I108*H108,2)</f>
        <v>0</v>
      </c>
      <c r="K108" s="222" t="s">
        <v>390</v>
      </c>
      <c r="L108" s="46"/>
      <c r="M108" s="227" t="s">
        <v>19</v>
      </c>
      <c r="N108" s="228" t="s">
        <v>44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2392</v>
      </c>
      <c r="AT108" s="231" t="s">
        <v>140</v>
      </c>
      <c r="AU108" s="231" t="s">
        <v>83</v>
      </c>
      <c r="AY108" s="19" t="s">
        <v>137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81</v>
      </c>
      <c r="BK108" s="232">
        <f>ROUND(I108*H108,2)</f>
        <v>0</v>
      </c>
      <c r="BL108" s="19" t="s">
        <v>2392</v>
      </c>
      <c r="BM108" s="231" t="s">
        <v>2441</v>
      </c>
    </row>
    <row r="109" s="2" customFormat="1" ht="21.75" customHeight="1">
      <c r="A109" s="40"/>
      <c r="B109" s="41"/>
      <c r="C109" s="220" t="s">
        <v>230</v>
      </c>
      <c r="D109" s="220" t="s">
        <v>140</v>
      </c>
      <c r="E109" s="221" t="s">
        <v>2442</v>
      </c>
      <c r="F109" s="222" t="s">
        <v>2443</v>
      </c>
      <c r="G109" s="223" t="s">
        <v>1187</v>
      </c>
      <c r="H109" s="224">
        <v>1</v>
      </c>
      <c r="I109" s="225"/>
      <c r="J109" s="226">
        <f>ROUND(I109*H109,2)</f>
        <v>0</v>
      </c>
      <c r="K109" s="222" t="s">
        <v>390</v>
      </c>
      <c r="L109" s="46"/>
      <c r="M109" s="296" t="s">
        <v>19</v>
      </c>
      <c r="N109" s="297" t="s">
        <v>44</v>
      </c>
      <c r="O109" s="293"/>
      <c r="P109" s="294">
        <f>O109*H109</f>
        <v>0</v>
      </c>
      <c r="Q109" s="294">
        <v>0</v>
      </c>
      <c r="R109" s="294">
        <f>Q109*H109</f>
        <v>0</v>
      </c>
      <c r="S109" s="294">
        <v>0</v>
      </c>
      <c r="T109" s="29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2392</v>
      </c>
      <c r="AT109" s="231" t="s">
        <v>140</v>
      </c>
      <c r="AU109" s="231" t="s">
        <v>83</v>
      </c>
      <c r="AY109" s="19" t="s">
        <v>137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81</v>
      </c>
      <c r="BK109" s="232">
        <f>ROUND(I109*H109,2)</f>
        <v>0</v>
      </c>
      <c r="BL109" s="19" t="s">
        <v>2392</v>
      </c>
      <c r="BM109" s="231" t="s">
        <v>2444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168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5h/W/NOXhKOceghd1LopfHXnIOxZjN+N+7zkjfUnq/5xiEK/m6oFviLVn8DSk24Ja3mooJuJ1Bn2QtX/ryvg1Q==" hashValue="h/kgs/+MZOvbJua+mQ1OzTkAg+QTXwunZMI+cIl/IK7P91KIQMvlaO2QtpNEtlT7xFPHZ/zPLtUrgCZsOSdXLg==" algorithmName="SHA-512" password="CC35"/>
  <autoFilter ref="C86:K10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2445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2446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2447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2448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2449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2450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2451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2452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2453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2454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2455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80</v>
      </c>
      <c r="F18" s="309" t="s">
        <v>2456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2457</v>
      </c>
      <c r="F19" s="309" t="s">
        <v>2458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2459</v>
      </c>
      <c r="F20" s="309" t="s">
        <v>2460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2461</v>
      </c>
      <c r="F21" s="309" t="s">
        <v>2462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2343</v>
      </c>
      <c r="F22" s="309" t="s">
        <v>2344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2463</v>
      </c>
      <c r="F23" s="309" t="s">
        <v>2464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2465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2466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2467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2468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2469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2470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2471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2472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2473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123</v>
      </c>
      <c r="F36" s="309"/>
      <c r="G36" s="309" t="s">
        <v>2474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2475</v>
      </c>
      <c r="F37" s="309"/>
      <c r="G37" s="309" t="s">
        <v>2476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54</v>
      </c>
      <c r="F38" s="309"/>
      <c r="G38" s="309" t="s">
        <v>2477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55</v>
      </c>
      <c r="F39" s="309"/>
      <c r="G39" s="309" t="s">
        <v>2478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124</v>
      </c>
      <c r="F40" s="309"/>
      <c r="G40" s="309" t="s">
        <v>2479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125</v>
      </c>
      <c r="F41" s="309"/>
      <c r="G41" s="309" t="s">
        <v>2480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2481</v>
      </c>
      <c r="F42" s="309"/>
      <c r="G42" s="309" t="s">
        <v>2482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2483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2484</v>
      </c>
      <c r="F44" s="309"/>
      <c r="G44" s="309" t="s">
        <v>2485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127</v>
      </c>
      <c r="F45" s="309"/>
      <c r="G45" s="309" t="s">
        <v>2486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2487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2488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2489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2490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2491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2492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2493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2494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2495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2496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2497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2498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2499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2500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2501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2502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2503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2504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2505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2506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2507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2508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2509</v>
      </c>
      <c r="D76" s="327"/>
      <c r="E76" s="327"/>
      <c r="F76" s="327" t="s">
        <v>2510</v>
      </c>
      <c r="G76" s="328"/>
      <c r="H76" s="327" t="s">
        <v>55</v>
      </c>
      <c r="I76" s="327" t="s">
        <v>58</v>
      </c>
      <c r="J76" s="327" t="s">
        <v>2511</v>
      </c>
      <c r="K76" s="326"/>
    </row>
    <row r="77" s="1" customFormat="1" ht="17.25" customHeight="1">
      <c r="B77" s="324"/>
      <c r="C77" s="329" t="s">
        <v>2512</v>
      </c>
      <c r="D77" s="329"/>
      <c r="E77" s="329"/>
      <c r="F77" s="330" t="s">
        <v>2513</v>
      </c>
      <c r="G77" s="331"/>
      <c r="H77" s="329"/>
      <c r="I77" s="329"/>
      <c r="J77" s="329" t="s">
        <v>2514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54</v>
      </c>
      <c r="D79" s="332"/>
      <c r="E79" s="332"/>
      <c r="F79" s="334" t="s">
        <v>2515</v>
      </c>
      <c r="G79" s="333"/>
      <c r="H79" s="312" t="s">
        <v>2516</v>
      </c>
      <c r="I79" s="312" t="s">
        <v>2517</v>
      </c>
      <c r="J79" s="312">
        <v>20</v>
      </c>
      <c r="K79" s="326"/>
    </row>
    <row r="80" s="1" customFormat="1" ht="15" customHeight="1">
      <c r="B80" s="324"/>
      <c r="C80" s="312" t="s">
        <v>2518</v>
      </c>
      <c r="D80" s="312"/>
      <c r="E80" s="312"/>
      <c r="F80" s="334" t="s">
        <v>2515</v>
      </c>
      <c r="G80" s="333"/>
      <c r="H80" s="312" t="s">
        <v>2519</v>
      </c>
      <c r="I80" s="312" t="s">
        <v>2517</v>
      </c>
      <c r="J80" s="312">
        <v>120</v>
      </c>
      <c r="K80" s="326"/>
    </row>
    <row r="81" s="1" customFormat="1" ht="15" customHeight="1">
      <c r="B81" s="335"/>
      <c r="C81" s="312" t="s">
        <v>2520</v>
      </c>
      <c r="D81" s="312"/>
      <c r="E81" s="312"/>
      <c r="F81" s="334" t="s">
        <v>2521</v>
      </c>
      <c r="G81" s="333"/>
      <c r="H81" s="312" t="s">
        <v>2522</v>
      </c>
      <c r="I81" s="312" t="s">
        <v>2517</v>
      </c>
      <c r="J81" s="312">
        <v>50</v>
      </c>
      <c r="K81" s="326"/>
    </row>
    <row r="82" s="1" customFormat="1" ht="15" customHeight="1">
      <c r="B82" s="335"/>
      <c r="C82" s="312" t="s">
        <v>2523</v>
      </c>
      <c r="D82" s="312"/>
      <c r="E82" s="312"/>
      <c r="F82" s="334" t="s">
        <v>2515</v>
      </c>
      <c r="G82" s="333"/>
      <c r="H82" s="312" t="s">
        <v>2524</v>
      </c>
      <c r="I82" s="312" t="s">
        <v>2525</v>
      </c>
      <c r="J82" s="312"/>
      <c r="K82" s="326"/>
    </row>
    <row r="83" s="1" customFormat="1" ht="15" customHeight="1">
      <c r="B83" s="335"/>
      <c r="C83" s="336" t="s">
        <v>2526</v>
      </c>
      <c r="D83" s="336"/>
      <c r="E83" s="336"/>
      <c r="F83" s="337" t="s">
        <v>2521</v>
      </c>
      <c r="G83" s="336"/>
      <c r="H83" s="336" t="s">
        <v>2527</v>
      </c>
      <c r="I83" s="336" t="s">
        <v>2517</v>
      </c>
      <c r="J83" s="336">
        <v>15</v>
      </c>
      <c r="K83" s="326"/>
    </row>
    <row r="84" s="1" customFormat="1" ht="15" customHeight="1">
      <c r="B84" s="335"/>
      <c r="C84" s="336" t="s">
        <v>2528</v>
      </c>
      <c r="D84" s="336"/>
      <c r="E84" s="336"/>
      <c r="F84" s="337" t="s">
        <v>2521</v>
      </c>
      <c r="G84" s="336"/>
      <c r="H84" s="336" t="s">
        <v>2529</v>
      </c>
      <c r="I84" s="336" t="s">
        <v>2517</v>
      </c>
      <c r="J84" s="336">
        <v>15</v>
      </c>
      <c r="K84" s="326"/>
    </row>
    <row r="85" s="1" customFormat="1" ht="15" customHeight="1">
      <c r="B85" s="335"/>
      <c r="C85" s="336" t="s">
        <v>2530</v>
      </c>
      <c r="D85" s="336"/>
      <c r="E85" s="336"/>
      <c r="F85" s="337" t="s">
        <v>2521</v>
      </c>
      <c r="G85" s="336"/>
      <c r="H85" s="336" t="s">
        <v>2531</v>
      </c>
      <c r="I85" s="336" t="s">
        <v>2517</v>
      </c>
      <c r="J85" s="336">
        <v>20</v>
      </c>
      <c r="K85" s="326"/>
    </row>
    <row r="86" s="1" customFormat="1" ht="15" customHeight="1">
      <c r="B86" s="335"/>
      <c r="C86" s="336" t="s">
        <v>2532</v>
      </c>
      <c r="D86" s="336"/>
      <c r="E86" s="336"/>
      <c r="F86" s="337" t="s">
        <v>2521</v>
      </c>
      <c r="G86" s="336"/>
      <c r="H86" s="336" t="s">
        <v>2533</v>
      </c>
      <c r="I86" s="336" t="s">
        <v>2517</v>
      </c>
      <c r="J86" s="336">
        <v>20</v>
      </c>
      <c r="K86" s="326"/>
    </row>
    <row r="87" s="1" customFormat="1" ht="15" customHeight="1">
      <c r="B87" s="335"/>
      <c r="C87" s="312" t="s">
        <v>2534</v>
      </c>
      <c r="D87" s="312"/>
      <c r="E87" s="312"/>
      <c r="F87" s="334" t="s">
        <v>2521</v>
      </c>
      <c r="G87" s="333"/>
      <c r="H87" s="312" t="s">
        <v>2535</v>
      </c>
      <c r="I87" s="312" t="s">
        <v>2517</v>
      </c>
      <c r="J87" s="312">
        <v>50</v>
      </c>
      <c r="K87" s="326"/>
    </row>
    <row r="88" s="1" customFormat="1" ht="15" customHeight="1">
      <c r="B88" s="335"/>
      <c r="C88" s="312" t="s">
        <v>2536</v>
      </c>
      <c r="D88" s="312"/>
      <c r="E88" s="312"/>
      <c r="F88" s="334" t="s">
        <v>2521</v>
      </c>
      <c r="G88" s="333"/>
      <c r="H88" s="312" t="s">
        <v>2537</v>
      </c>
      <c r="I88" s="312" t="s">
        <v>2517</v>
      </c>
      <c r="J88" s="312">
        <v>20</v>
      </c>
      <c r="K88" s="326"/>
    </row>
    <row r="89" s="1" customFormat="1" ht="15" customHeight="1">
      <c r="B89" s="335"/>
      <c r="C89" s="312" t="s">
        <v>2538</v>
      </c>
      <c r="D89" s="312"/>
      <c r="E89" s="312"/>
      <c r="F89" s="334" t="s">
        <v>2521</v>
      </c>
      <c r="G89" s="333"/>
      <c r="H89" s="312" t="s">
        <v>2539</v>
      </c>
      <c r="I89" s="312" t="s">
        <v>2517</v>
      </c>
      <c r="J89" s="312">
        <v>20</v>
      </c>
      <c r="K89" s="326"/>
    </row>
    <row r="90" s="1" customFormat="1" ht="15" customHeight="1">
      <c r="B90" s="335"/>
      <c r="C90" s="312" t="s">
        <v>2540</v>
      </c>
      <c r="D90" s="312"/>
      <c r="E90" s="312"/>
      <c r="F90" s="334" t="s">
        <v>2521</v>
      </c>
      <c r="G90" s="333"/>
      <c r="H90" s="312" t="s">
        <v>2541</v>
      </c>
      <c r="I90" s="312" t="s">
        <v>2517</v>
      </c>
      <c r="J90" s="312">
        <v>50</v>
      </c>
      <c r="K90" s="326"/>
    </row>
    <row r="91" s="1" customFormat="1" ht="15" customHeight="1">
      <c r="B91" s="335"/>
      <c r="C91" s="312" t="s">
        <v>2542</v>
      </c>
      <c r="D91" s="312"/>
      <c r="E91" s="312"/>
      <c r="F91" s="334" t="s">
        <v>2521</v>
      </c>
      <c r="G91" s="333"/>
      <c r="H91" s="312" t="s">
        <v>2542</v>
      </c>
      <c r="I91" s="312" t="s">
        <v>2517</v>
      </c>
      <c r="J91" s="312">
        <v>50</v>
      </c>
      <c r="K91" s="326"/>
    </row>
    <row r="92" s="1" customFormat="1" ht="15" customHeight="1">
      <c r="B92" s="335"/>
      <c r="C92" s="312" t="s">
        <v>2543</v>
      </c>
      <c r="D92" s="312"/>
      <c r="E92" s="312"/>
      <c r="F92" s="334" t="s">
        <v>2521</v>
      </c>
      <c r="G92" s="333"/>
      <c r="H92" s="312" t="s">
        <v>2544</v>
      </c>
      <c r="I92" s="312" t="s">
        <v>2517</v>
      </c>
      <c r="J92" s="312">
        <v>255</v>
      </c>
      <c r="K92" s="326"/>
    </row>
    <row r="93" s="1" customFormat="1" ht="15" customHeight="1">
      <c r="B93" s="335"/>
      <c r="C93" s="312" t="s">
        <v>2545</v>
      </c>
      <c r="D93" s="312"/>
      <c r="E93" s="312"/>
      <c r="F93" s="334" t="s">
        <v>2515</v>
      </c>
      <c r="G93" s="333"/>
      <c r="H93" s="312" t="s">
        <v>2546</v>
      </c>
      <c r="I93" s="312" t="s">
        <v>2547</v>
      </c>
      <c r="J93" s="312"/>
      <c r="K93" s="326"/>
    </row>
    <row r="94" s="1" customFormat="1" ht="15" customHeight="1">
      <c r="B94" s="335"/>
      <c r="C94" s="312" t="s">
        <v>2548</v>
      </c>
      <c r="D94" s="312"/>
      <c r="E94" s="312"/>
      <c r="F94" s="334" t="s">
        <v>2515</v>
      </c>
      <c r="G94" s="333"/>
      <c r="H94" s="312" t="s">
        <v>2549</v>
      </c>
      <c r="I94" s="312" t="s">
        <v>2550</v>
      </c>
      <c r="J94" s="312"/>
      <c r="K94" s="326"/>
    </row>
    <row r="95" s="1" customFormat="1" ht="15" customHeight="1">
      <c r="B95" s="335"/>
      <c r="C95" s="312" t="s">
        <v>2551</v>
      </c>
      <c r="D95" s="312"/>
      <c r="E95" s="312"/>
      <c r="F95" s="334" t="s">
        <v>2515</v>
      </c>
      <c r="G95" s="333"/>
      <c r="H95" s="312" t="s">
        <v>2551</v>
      </c>
      <c r="I95" s="312" t="s">
        <v>2550</v>
      </c>
      <c r="J95" s="312"/>
      <c r="K95" s="326"/>
    </row>
    <row r="96" s="1" customFormat="1" ht="15" customHeight="1">
      <c r="B96" s="335"/>
      <c r="C96" s="312" t="s">
        <v>39</v>
      </c>
      <c r="D96" s="312"/>
      <c r="E96" s="312"/>
      <c r="F96" s="334" t="s">
        <v>2515</v>
      </c>
      <c r="G96" s="333"/>
      <c r="H96" s="312" t="s">
        <v>2552</v>
      </c>
      <c r="I96" s="312" t="s">
        <v>2550</v>
      </c>
      <c r="J96" s="312"/>
      <c r="K96" s="326"/>
    </row>
    <row r="97" s="1" customFormat="1" ht="15" customHeight="1">
      <c r="B97" s="335"/>
      <c r="C97" s="312" t="s">
        <v>49</v>
      </c>
      <c r="D97" s="312"/>
      <c r="E97" s="312"/>
      <c r="F97" s="334" t="s">
        <v>2515</v>
      </c>
      <c r="G97" s="333"/>
      <c r="H97" s="312" t="s">
        <v>2553</v>
      </c>
      <c r="I97" s="312" t="s">
        <v>2550</v>
      </c>
      <c r="J97" s="312"/>
      <c r="K97" s="326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2554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2509</v>
      </c>
      <c r="D103" s="327"/>
      <c r="E103" s="327"/>
      <c r="F103" s="327" t="s">
        <v>2510</v>
      </c>
      <c r="G103" s="328"/>
      <c r="H103" s="327" t="s">
        <v>55</v>
      </c>
      <c r="I103" s="327" t="s">
        <v>58</v>
      </c>
      <c r="J103" s="327" t="s">
        <v>2511</v>
      </c>
      <c r="K103" s="326"/>
    </row>
    <row r="104" s="1" customFormat="1" ht="17.25" customHeight="1">
      <c r="B104" s="324"/>
      <c r="C104" s="329" t="s">
        <v>2512</v>
      </c>
      <c r="D104" s="329"/>
      <c r="E104" s="329"/>
      <c r="F104" s="330" t="s">
        <v>2513</v>
      </c>
      <c r="G104" s="331"/>
      <c r="H104" s="329"/>
      <c r="I104" s="329"/>
      <c r="J104" s="329" t="s">
        <v>2514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s="1" customFormat="1" ht="15" customHeight="1">
      <c r="B106" s="324"/>
      <c r="C106" s="312" t="s">
        <v>54</v>
      </c>
      <c r="D106" s="332"/>
      <c r="E106" s="332"/>
      <c r="F106" s="334" t="s">
        <v>2515</v>
      </c>
      <c r="G106" s="343"/>
      <c r="H106" s="312" t="s">
        <v>2555</v>
      </c>
      <c r="I106" s="312" t="s">
        <v>2517</v>
      </c>
      <c r="J106" s="312">
        <v>20</v>
      </c>
      <c r="K106" s="326"/>
    </row>
    <row r="107" s="1" customFormat="1" ht="15" customHeight="1">
      <c r="B107" s="324"/>
      <c r="C107" s="312" t="s">
        <v>2518</v>
      </c>
      <c r="D107" s="312"/>
      <c r="E107" s="312"/>
      <c r="F107" s="334" t="s">
        <v>2515</v>
      </c>
      <c r="G107" s="312"/>
      <c r="H107" s="312" t="s">
        <v>2555</v>
      </c>
      <c r="I107" s="312" t="s">
        <v>2517</v>
      </c>
      <c r="J107" s="312">
        <v>120</v>
      </c>
      <c r="K107" s="326"/>
    </row>
    <row r="108" s="1" customFormat="1" ht="15" customHeight="1">
      <c r="B108" s="335"/>
      <c r="C108" s="312" t="s">
        <v>2520</v>
      </c>
      <c r="D108" s="312"/>
      <c r="E108" s="312"/>
      <c r="F108" s="334" t="s">
        <v>2521</v>
      </c>
      <c r="G108" s="312"/>
      <c r="H108" s="312" t="s">
        <v>2555</v>
      </c>
      <c r="I108" s="312" t="s">
        <v>2517</v>
      </c>
      <c r="J108" s="312">
        <v>50</v>
      </c>
      <c r="K108" s="326"/>
    </row>
    <row r="109" s="1" customFormat="1" ht="15" customHeight="1">
      <c r="B109" s="335"/>
      <c r="C109" s="312" t="s">
        <v>2523</v>
      </c>
      <c r="D109" s="312"/>
      <c r="E109" s="312"/>
      <c r="F109" s="334" t="s">
        <v>2515</v>
      </c>
      <c r="G109" s="312"/>
      <c r="H109" s="312" t="s">
        <v>2555</v>
      </c>
      <c r="I109" s="312" t="s">
        <v>2525</v>
      </c>
      <c r="J109" s="312"/>
      <c r="K109" s="326"/>
    </row>
    <row r="110" s="1" customFormat="1" ht="15" customHeight="1">
      <c r="B110" s="335"/>
      <c r="C110" s="312" t="s">
        <v>2534</v>
      </c>
      <c r="D110" s="312"/>
      <c r="E110" s="312"/>
      <c r="F110" s="334" t="s">
        <v>2521</v>
      </c>
      <c r="G110" s="312"/>
      <c r="H110" s="312" t="s">
        <v>2555</v>
      </c>
      <c r="I110" s="312" t="s">
        <v>2517</v>
      </c>
      <c r="J110" s="312">
        <v>50</v>
      </c>
      <c r="K110" s="326"/>
    </row>
    <row r="111" s="1" customFormat="1" ht="15" customHeight="1">
      <c r="B111" s="335"/>
      <c r="C111" s="312" t="s">
        <v>2542</v>
      </c>
      <c r="D111" s="312"/>
      <c r="E111" s="312"/>
      <c r="F111" s="334" t="s">
        <v>2521</v>
      </c>
      <c r="G111" s="312"/>
      <c r="H111" s="312" t="s">
        <v>2555</v>
      </c>
      <c r="I111" s="312" t="s">
        <v>2517</v>
      </c>
      <c r="J111" s="312">
        <v>50</v>
      </c>
      <c r="K111" s="326"/>
    </row>
    <row r="112" s="1" customFormat="1" ht="15" customHeight="1">
      <c r="B112" s="335"/>
      <c r="C112" s="312" t="s">
        <v>2540</v>
      </c>
      <c r="D112" s="312"/>
      <c r="E112" s="312"/>
      <c r="F112" s="334" t="s">
        <v>2521</v>
      </c>
      <c r="G112" s="312"/>
      <c r="H112" s="312" t="s">
        <v>2555</v>
      </c>
      <c r="I112" s="312" t="s">
        <v>2517</v>
      </c>
      <c r="J112" s="312">
        <v>50</v>
      </c>
      <c r="K112" s="326"/>
    </row>
    <row r="113" s="1" customFormat="1" ht="15" customHeight="1">
      <c r="B113" s="335"/>
      <c r="C113" s="312" t="s">
        <v>54</v>
      </c>
      <c r="D113" s="312"/>
      <c r="E113" s="312"/>
      <c r="F113" s="334" t="s">
        <v>2515</v>
      </c>
      <c r="G113" s="312"/>
      <c r="H113" s="312" t="s">
        <v>2556</v>
      </c>
      <c r="I113" s="312" t="s">
        <v>2517</v>
      </c>
      <c r="J113" s="312">
        <v>20</v>
      </c>
      <c r="K113" s="326"/>
    </row>
    <row r="114" s="1" customFormat="1" ht="15" customHeight="1">
      <c r="B114" s="335"/>
      <c r="C114" s="312" t="s">
        <v>2557</v>
      </c>
      <c r="D114" s="312"/>
      <c r="E114" s="312"/>
      <c r="F114" s="334" t="s">
        <v>2515</v>
      </c>
      <c r="G114" s="312"/>
      <c r="H114" s="312" t="s">
        <v>2558</v>
      </c>
      <c r="I114" s="312" t="s">
        <v>2517</v>
      </c>
      <c r="J114" s="312">
        <v>120</v>
      </c>
      <c r="K114" s="326"/>
    </row>
    <row r="115" s="1" customFormat="1" ht="15" customHeight="1">
      <c r="B115" s="335"/>
      <c r="C115" s="312" t="s">
        <v>39</v>
      </c>
      <c r="D115" s="312"/>
      <c r="E115" s="312"/>
      <c r="F115" s="334" t="s">
        <v>2515</v>
      </c>
      <c r="G115" s="312"/>
      <c r="H115" s="312" t="s">
        <v>2559</v>
      </c>
      <c r="I115" s="312" t="s">
        <v>2550</v>
      </c>
      <c r="J115" s="312"/>
      <c r="K115" s="326"/>
    </row>
    <row r="116" s="1" customFormat="1" ht="15" customHeight="1">
      <c r="B116" s="335"/>
      <c r="C116" s="312" t="s">
        <v>49</v>
      </c>
      <c r="D116" s="312"/>
      <c r="E116" s="312"/>
      <c r="F116" s="334" t="s">
        <v>2515</v>
      </c>
      <c r="G116" s="312"/>
      <c r="H116" s="312" t="s">
        <v>2560</v>
      </c>
      <c r="I116" s="312" t="s">
        <v>2550</v>
      </c>
      <c r="J116" s="312"/>
      <c r="K116" s="326"/>
    </row>
    <row r="117" s="1" customFormat="1" ht="15" customHeight="1">
      <c r="B117" s="335"/>
      <c r="C117" s="312" t="s">
        <v>58</v>
      </c>
      <c r="D117" s="312"/>
      <c r="E117" s="312"/>
      <c r="F117" s="334" t="s">
        <v>2515</v>
      </c>
      <c r="G117" s="312"/>
      <c r="H117" s="312" t="s">
        <v>2561</v>
      </c>
      <c r="I117" s="312" t="s">
        <v>2562</v>
      </c>
      <c r="J117" s="312"/>
      <c r="K117" s="326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3" t="s">
        <v>2563</v>
      </c>
      <c r="D122" s="303"/>
      <c r="E122" s="303"/>
      <c r="F122" s="303"/>
      <c r="G122" s="303"/>
      <c r="H122" s="303"/>
      <c r="I122" s="303"/>
      <c r="J122" s="303"/>
      <c r="K122" s="351"/>
    </row>
    <row r="123" s="1" customFormat="1" ht="17.25" customHeight="1">
      <c r="B123" s="352"/>
      <c r="C123" s="327" t="s">
        <v>2509</v>
      </c>
      <c r="D123" s="327"/>
      <c r="E123" s="327"/>
      <c r="F123" s="327" t="s">
        <v>2510</v>
      </c>
      <c r="G123" s="328"/>
      <c r="H123" s="327" t="s">
        <v>55</v>
      </c>
      <c r="I123" s="327" t="s">
        <v>58</v>
      </c>
      <c r="J123" s="327" t="s">
        <v>2511</v>
      </c>
      <c r="K123" s="353"/>
    </row>
    <row r="124" s="1" customFormat="1" ht="17.25" customHeight="1">
      <c r="B124" s="352"/>
      <c r="C124" s="329" t="s">
        <v>2512</v>
      </c>
      <c r="D124" s="329"/>
      <c r="E124" s="329"/>
      <c r="F124" s="330" t="s">
        <v>2513</v>
      </c>
      <c r="G124" s="331"/>
      <c r="H124" s="329"/>
      <c r="I124" s="329"/>
      <c r="J124" s="329" t="s">
        <v>2514</v>
      </c>
      <c r="K124" s="353"/>
    </row>
    <row r="125" s="1" customFormat="1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s="1" customFormat="1" ht="15" customHeight="1">
      <c r="B126" s="354"/>
      <c r="C126" s="312" t="s">
        <v>2518</v>
      </c>
      <c r="D126" s="332"/>
      <c r="E126" s="332"/>
      <c r="F126" s="334" t="s">
        <v>2515</v>
      </c>
      <c r="G126" s="312"/>
      <c r="H126" s="312" t="s">
        <v>2555</v>
      </c>
      <c r="I126" s="312" t="s">
        <v>2517</v>
      </c>
      <c r="J126" s="312">
        <v>120</v>
      </c>
      <c r="K126" s="356"/>
    </row>
    <row r="127" s="1" customFormat="1" ht="15" customHeight="1">
      <c r="B127" s="354"/>
      <c r="C127" s="312" t="s">
        <v>2564</v>
      </c>
      <c r="D127" s="312"/>
      <c r="E127" s="312"/>
      <c r="F127" s="334" t="s">
        <v>2515</v>
      </c>
      <c r="G127" s="312"/>
      <c r="H127" s="312" t="s">
        <v>2565</v>
      </c>
      <c r="I127" s="312" t="s">
        <v>2517</v>
      </c>
      <c r="J127" s="312" t="s">
        <v>2566</v>
      </c>
      <c r="K127" s="356"/>
    </row>
    <row r="128" s="1" customFormat="1" ht="15" customHeight="1">
      <c r="B128" s="354"/>
      <c r="C128" s="312" t="s">
        <v>2463</v>
      </c>
      <c r="D128" s="312"/>
      <c r="E128" s="312"/>
      <c r="F128" s="334" t="s">
        <v>2515</v>
      </c>
      <c r="G128" s="312"/>
      <c r="H128" s="312" t="s">
        <v>2567</v>
      </c>
      <c r="I128" s="312" t="s">
        <v>2517</v>
      </c>
      <c r="J128" s="312" t="s">
        <v>2566</v>
      </c>
      <c r="K128" s="356"/>
    </row>
    <row r="129" s="1" customFormat="1" ht="15" customHeight="1">
      <c r="B129" s="354"/>
      <c r="C129" s="312" t="s">
        <v>2526</v>
      </c>
      <c r="D129" s="312"/>
      <c r="E129" s="312"/>
      <c r="F129" s="334" t="s">
        <v>2521</v>
      </c>
      <c r="G129" s="312"/>
      <c r="H129" s="312" t="s">
        <v>2527</v>
      </c>
      <c r="I129" s="312" t="s">
        <v>2517</v>
      </c>
      <c r="J129" s="312">
        <v>15</v>
      </c>
      <c r="K129" s="356"/>
    </row>
    <row r="130" s="1" customFormat="1" ht="15" customHeight="1">
      <c r="B130" s="354"/>
      <c r="C130" s="336" t="s">
        <v>2528</v>
      </c>
      <c r="D130" s="336"/>
      <c r="E130" s="336"/>
      <c r="F130" s="337" t="s">
        <v>2521</v>
      </c>
      <c r="G130" s="336"/>
      <c r="H130" s="336" t="s">
        <v>2529</v>
      </c>
      <c r="I130" s="336" t="s">
        <v>2517</v>
      </c>
      <c r="J130" s="336">
        <v>15</v>
      </c>
      <c r="K130" s="356"/>
    </row>
    <row r="131" s="1" customFormat="1" ht="15" customHeight="1">
      <c r="B131" s="354"/>
      <c r="C131" s="336" t="s">
        <v>2530</v>
      </c>
      <c r="D131" s="336"/>
      <c r="E131" s="336"/>
      <c r="F131" s="337" t="s">
        <v>2521</v>
      </c>
      <c r="G131" s="336"/>
      <c r="H131" s="336" t="s">
        <v>2531</v>
      </c>
      <c r="I131" s="336" t="s">
        <v>2517</v>
      </c>
      <c r="J131" s="336">
        <v>20</v>
      </c>
      <c r="K131" s="356"/>
    </row>
    <row r="132" s="1" customFormat="1" ht="15" customHeight="1">
      <c r="B132" s="354"/>
      <c r="C132" s="336" t="s">
        <v>2532</v>
      </c>
      <c r="D132" s="336"/>
      <c r="E132" s="336"/>
      <c r="F132" s="337" t="s">
        <v>2521</v>
      </c>
      <c r="G132" s="336"/>
      <c r="H132" s="336" t="s">
        <v>2533</v>
      </c>
      <c r="I132" s="336" t="s">
        <v>2517</v>
      </c>
      <c r="J132" s="336">
        <v>20</v>
      </c>
      <c r="K132" s="356"/>
    </row>
    <row r="133" s="1" customFormat="1" ht="15" customHeight="1">
      <c r="B133" s="354"/>
      <c r="C133" s="312" t="s">
        <v>2520</v>
      </c>
      <c r="D133" s="312"/>
      <c r="E133" s="312"/>
      <c r="F133" s="334" t="s">
        <v>2521</v>
      </c>
      <c r="G133" s="312"/>
      <c r="H133" s="312" t="s">
        <v>2555</v>
      </c>
      <c r="I133" s="312" t="s">
        <v>2517</v>
      </c>
      <c r="J133" s="312">
        <v>50</v>
      </c>
      <c r="K133" s="356"/>
    </row>
    <row r="134" s="1" customFormat="1" ht="15" customHeight="1">
      <c r="B134" s="354"/>
      <c r="C134" s="312" t="s">
        <v>2534</v>
      </c>
      <c r="D134" s="312"/>
      <c r="E134" s="312"/>
      <c r="F134" s="334" t="s">
        <v>2521</v>
      </c>
      <c r="G134" s="312"/>
      <c r="H134" s="312" t="s">
        <v>2555</v>
      </c>
      <c r="I134" s="312" t="s">
        <v>2517</v>
      </c>
      <c r="J134" s="312">
        <v>50</v>
      </c>
      <c r="K134" s="356"/>
    </row>
    <row r="135" s="1" customFormat="1" ht="15" customHeight="1">
      <c r="B135" s="354"/>
      <c r="C135" s="312" t="s">
        <v>2540</v>
      </c>
      <c r="D135" s="312"/>
      <c r="E135" s="312"/>
      <c r="F135" s="334" t="s">
        <v>2521</v>
      </c>
      <c r="G135" s="312"/>
      <c r="H135" s="312" t="s">
        <v>2555</v>
      </c>
      <c r="I135" s="312" t="s">
        <v>2517</v>
      </c>
      <c r="J135" s="312">
        <v>50</v>
      </c>
      <c r="K135" s="356"/>
    </row>
    <row r="136" s="1" customFormat="1" ht="15" customHeight="1">
      <c r="B136" s="354"/>
      <c r="C136" s="312" t="s">
        <v>2542</v>
      </c>
      <c r="D136" s="312"/>
      <c r="E136" s="312"/>
      <c r="F136" s="334" t="s">
        <v>2521</v>
      </c>
      <c r="G136" s="312"/>
      <c r="H136" s="312" t="s">
        <v>2555</v>
      </c>
      <c r="I136" s="312" t="s">
        <v>2517</v>
      </c>
      <c r="J136" s="312">
        <v>50</v>
      </c>
      <c r="K136" s="356"/>
    </row>
    <row r="137" s="1" customFormat="1" ht="15" customHeight="1">
      <c r="B137" s="354"/>
      <c r="C137" s="312" t="s">
        <v>2543</v>
      </c>
      <c r="D137" s="312"/>
      <c r="E137" s="312"/>
      <c r="F137" s="334" t="s">
        <v>2521</v>
      </c>
      <c r="G137" s="312"/>
      <c r="H137" s="312" t="s">
        <v>2568</v>
      </c>
      <c r="I137" s="312" t="s">
        <v>2517</v>
      </c>
      <c r="J137" s="312">
        <v>255</v>
      </c>
      <c r="K137" s="356"/>
    </row>
    <row r="138" s="1" customFormat="1" ht="15" customHeight="1">
      <c r="B138" s="354"/>
      <c r="C138" s="312" t="s">
        <v>2545</v>
      </c>
      <c r="D138" s="312"/>
      <c r="E138" s="312"/>
      <c r="F138" s="334" t="s">
        <v>2515</v>
      </c>
      <c r="G138" s="312"/>
      <c r="H138" s="312" t="s">
        <v>2569</v>
      </c>
      <c r="I138" s="312" t="s">
        <v>2547</v>
      </c>
      <c r="J138" s="312"/>
      <c r="K138" s="356"/>
    </row>
    <row r="139" s="1" customFormat="1" ht="15" customHeight="1">
      <c r="B139" s="354"/>
      <c r="C139" s="312" t="s">
        <v>2548</v>
      </c>
      <c r="D139" s="312"/>
      <c r="E139" s="312"/>
      <c r="F139" s="334" t="s">
        <v>2515</v>
      </c>
      <c r="G139" s="312"/>
      <c r="H139" s="312" t="s">
        <v>2570</v>
      </c>
      <c r="I139" s="312" t="s">
        <v>2550</v>
      </c>
      <c r="J139" s="312"/>
      <c r="K139" s="356"/>
    </row>
    <row r="140" s="1" customFormat="1" ht="15" customHeight="1">
      <c r="B140" s="354"/>
      <c r="C140" s="312" t="s">
        <v>2551</v>
      </c>
      <c r="D140" s="312"/>
      <c r="E140" s="312"/>
      <c r="F140" s="334" t="s">
        <v>2515</v>
      </c>
      <c r="G140" s="312"/>
      <c r="H140" s="312" t="s">
        <v>2551</v>
      </c>
      <c r="I140" s="312" t="s">
        <v>2550</v>
      </c>
      <c r="J140" s="312"/>
      <c r="K140" s="356"/>
    </row>
    <row r="141" s="1" customFormat="1" ht="15" customHeight="1">
      <c r="B141" s="354"/>
      <c r="C141" s="312" t="s">
        <v>39</v>
      </c>
      <c r="D141" s="312"/>
      <c r="E141" s="312"/>
      <c r="F141" s="334" t="s">
        <v>2515</v>
      </c>
      <c r="G141" s="312"/>
      <c r="H141" s="312" t="s">
        <v>2571</v>
      </c>
      <c r="I141" s="312" t="s">
        <v>2550</v>
      </c>
      <c r="J141" s="312"/>
      <c r="K141" s="356"/>
    </row>
    <row r="142" s="1" customFormat="1" ht="15" customHeight="1">
      <c r="B142" s="354"/>
      <c r="C142" s="312" t="s">
        <v>2572</v>
      </c>
      <c r="D142" s="312"/>
      <c r="E142" s="312"/>
      <c r="F142" s="334" t="s">
        <v>2515</v>
      </c>
      <c r="G142" s="312"/>
      <c r="H142" s="312" t="s">
        <v>2573</v>
      </c>
      <c r="I142" s="312" t="s">
        <v>2550</v>
      </c>
      <c r="J142" s="312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2574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2509</v>
      </c>
      <c r="D148" s="327"/>
      <c r="E148" s="327"/>
      <c r="F148" s="327" t="s">
        <v>2510</v>
      </c>
      <c r="G148" s="328"/>
      <c r="H148" s="327" t="s">
        <v>55</v>
      </c>
      <c r="I148" s="327" t="s">
        <v>58</v>
      </c>
      <c r="J148" s="327" t="s">
        <v>2511</v>
      </c>
      <c r="K148" s="326"/>
    </row>
    <row r="149" s="1" customFormat="1" ht="17.25" customHeight="1">
      <c r="B149" s="324"/>
      <c r="C149" s="329" t="s">
        <v>2512</v>
      </c>
      <c r="D149" s="329"/>
      <c r="E149" s="329"/>
      <c r="F149" s="330" t="s">
        <v>2513</v>
      </c>
      <c r="G149" s="331"/>
      <c r="H149" s="329"/>
      <c r="I149" s="329"/>
      <c r="J149" s="329" t="s">
        <v>2514</v>
      </c>
      <c r="K149" s="326"/>
    </row>
    <row r="150" s="1" customFormat="1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s="1" customFormat="1" ht="15" customHeight="1">
      <c r="B151" s="335"/>
      <c r="C151" s="360" t="s">
        <v>2518</v>
      </c>
      <c r="D151" s="312"/>
      <c r="E151" s="312"/>
      <c r="F151" s="361" t="s">
        <v>2515</v>
      </c>
      <c r="G151" s="312"/>
      <c r="H151" s="360" t="s">
        <v>2555</v>
      </c>
      <c r="I151" s="360" t="s">
        <v>2517</v>
      </c>
      <c r="J151" s="360">
        <v>120</v>
      </c>
      <c r="K151" s="356"/>
    </row>
    <row r="152" s="1" customFormat="1" ht="15" customHeight="1">
      <c r="B152" s="335"/>
      <c r="C152" s="360" t="s">
        <v>2564</v>
      </c>
      <c r="D152" s="312"/>
      <c r="E152" s="312"/>
      <c r="F152" s="361" t="s">
        <v>2515</v>
      </c>
      <c r="G152" s="312"/>
      <c r="H152" s="360" t="s">
        <v>2575</v>
      </c>
      <c r="I152" s="360" t="s">
        <v>2517</v>
      </c>
      <c r="J152" s="360" t="s">
        <v>2566</v>
      </c>
      <c r="K152" s="356"/>
    </row>
    <row r="153" s="1" customFormat="1" ht="15" customHeight="1">
      <c r="B153" s="335"/>
      <c r="C153" s="360" t="s">
        <v>2463</v>
      </c>
      <c r="D153" s="312"/>
      <c r="E153" s="312"/>
      <c r="F153" s="361" t="s">
        <v>2515</v>
      </c>
      <c r="G153" s="312"/>
      <c r="H153" s="360" t="s">
        <v>2576</v>
      </c>
      <c r="I153" s="360" t="s">
        <v>2517</v>
      </c>
      <c r="J153" s="360" t="s">
        <v>2566</v>
      </c>
      <c r="K153" s="356"/>
    </row>
    <row r="154" s="1" customFormat="1" ht="15" customHeight="1">
      <c r="B154" s="335"/>
      <c r="C154" s="360" t="s">
        <v>2520</v>
      </c>
      <c r="D154" s="312"/>
      <c r="E154" s="312"/>
      <c r="F154" s="361" t="s">
        <v>2521</v>
      </c>
      <c r="G154" s="312"/>
      <c r="H154" s="360" t="s">
        <v>2555</v>
      </c>
      <c r="I154" s="360" t="s">
        <v>2517</v>
      </c>
      <c r="J154" s="360">
        <v>50</v>
      </c>
      <c r="K154" s="356"/>
    </row>
    <row r="155" s="1" customFormat="1" ht="15" customHeight="1">
      <c r="B155" s="335"/>
      <c r="C155" s="360" t="s">
        <v>2523</v>
      </c>
      <c r="D155" s="312"/>
      <c r="E155" s="312"/>
      <c r="F155" s="361" t="s">
        <v>2515</v>
      </c>
      <c r="G155" s="312"/>
      <c r="H155" s="360" t="s">
        <v>2555</v>
      </c>
      <c r="I155" s="360" t="s">
        <v>2525</v>
      </c>
      <c r="J155" s="360"/>
      <c r="K155" s="356"/>
    </row>
    <row r="156" s="1" customFormat="1" ht="15" customHeight="1">
      <c r="B156" s="335"/>
      <c r="C156" s="360" t="s">
        <v>2534</v>
      </c>
      <c r="D156" s="312"/>
      <c r="E156" s="312"/>
      <c r="F156" s="361" t="s">
        <v>2521</v>
      </c>
      <c r="G156" s="312"/>
      <c r="H156" s="360" t="s">
        <v>2555</v>
      </c>
      <c r="I156" s="360" t="s">
        <v>2517</v>
      </c>
      <c r="J156" s="360">
        <v>50</v>
      </c>
      <c r="K156" s="356"/>
    </row>
    <row r="157" s="1" customFormat="1" ht="15" customHeight="1">
      <c r="B157" s="335"/>
      <c r="C157" s="360" t="s">
        <v>2542</v>
      </c>
      <c r="D157" s="312"/>
      <c r="E157" s="312"/>
      <c r="F157" s="361" t="s">
        <v>2521</v>
      </c>
      <c r="G157" s="312"/>
      <c r="H157" s="360" t="s">
        <v>2555</v>
      </c>
      <c r="I157" s="360" t="s">
        <v>2517</v>
      </c>
      <c r="J157" s="360">
        <v>50</v>
      </c>
      <c r="K157" s="356"/>
    </row>
    <row r="158" s="1" customFormat="1" ht="15" customHeight="1">
      <c r="B158" s="335"/>
      <c r="C158" s="360" t="s">
        <v>2540</v>
      </c>
      <c r="D158" s="312"/>
      <c r="E158" s="312"/>
      <c r="F158" s="361" t="s">
        <v>2521</v>
      </c>
      <c r="G158" s="312"/>
      <c r="H158" s="360" t="s">
        <v>2555</v>
      </c>
      <c r="I158" s="360" t="s">
        <v>2517</v>
      </c>
      <c r="J158" s="360">
        <v>50</v>
      </c>
      <c r="K158" s="356"/>
    </row>
    <row r="159" s="1" customFormat="1" ht="15" customHeight="1">
      <c r="B159" s="335"/>
      <c r="C159" s="360" t="s">
        <v>94</v>
      </c>
      <c r="D159" s="312"/>
      <c r="E159" s="312"/>
      <c r="F159" s="361" t="s">
        <v>2515</v>
      </c>
      <c r="G159" s="312"/>
      <c r="H159" s="360" t="s">
        <v>2577</v>
      </c>
      <c r="I159" s="360" t="s">
        <v>2517</v>
      </c>
      <c r="J159" s="360" t="s">
        <v>2578</v>
      </c>
      <c r="K159" s="356"/>
    </row>
    <row r="160" s="1" customFormat="1" ht="15" customHeight="1">
      <c r="B160" s="335"/>
      <c r="C160" s="360" t="s">
        <v>2579</v>
      </c>
      <c r="D160" s="312"/>
      <c r="E160" s="312"/>
      <c r="F160" s="361" t="s">
        <v>2515</v>
      </c>
      <c r="G160" s="312"/>
      <c r="H160" s="360" t="s">
        <v>2580</v>
      </c>
      <c r="I160" s="360" t="s">
        <v>2550</v>
      </c>
      <c r="J160" s="360"/>
      <c r="K160" s="356"/>
    </row>
    <row r="161" s="1" customFormat="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s="1" customFormat="1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2581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2509</v>
      </c>
      <c r="D166" s="327"/>
      <c r="E166" s="327"/>
      <c r="F166" s="327" t="s">
        <v>2510</v>
      </c>
      <c r="G166" s="364"/>
      <c r="H166" s="365" t="s">
        <v>55</v>
      </c>
      <c r="I166" s="365" t="s">
        <v>58</v>
      </c>
      <c r="J166" s="327" t="s">
        <v>2511</v>
      </c>
      <c r="K166" s="304"/>
    </row>
    <row r="167" s="1" customFormat="1" ht="17.25" customHeight="1">
      <c r="B167" s="305"/>
      <c r="C167" s="329" t="s">
        <v>2512</v>
      </c>
      <c r="D167" s="329"/>
      <c r="E167" s="329"/>
      <c r="F167" s="330" t="s">
        <v>2513</v>
      </c>
      <c r="G167" s="366"/>
      <c r="H167" s="367"/>
      <c r="I167" s="367"/>
      <c r="J167" s="329" t="s">
        <v>2514</v>
      </c>
      <c r="K167" s="307"/>
    </row>
    <row r="168" s="1" customFormat="1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s="1" customFormat="1" ht="15" customHeight="1">
      <c r="B169" s="335"/>
      <c r="C169" s="312" t="s">
        <v>2518</v>
      </c>
      <c r="D169" s="312"/>
      <c r="E169" s="312"/>
      <c r="F169" s="334" t="s">
        <v>2515</v>
      </c>
      <c r="G169" s="312"/>
      <c r="H169" s="312" t="s">
        <v>2555</v>
      </c>
      <c r="I169" s="312" t="s">
        <v>2517</v>
      </c>
      <c r="J169" s="312">
        <v>120</v>
      </c>
      <c r="K169" s="356"/>
    </row>
    <row r="170" s="1" customFormat="1" ht="15" customHeight="1">
      <c r="B170" s="335"/>
      <c r="C170" s="312" t="s">
        <v>2564</v>
      </c>
      <c r="D170" s="312"/>
      <c r="E170" s="312"/>
      <c r="F170" s="334" t="s">
        <v>2515</v>
      </c>
      <c r="G170" s="312"/>
      <c r="H170" s="312" t="s">
        <v>2565</v>
      </c>
      <c r="I170" s="312" t="s">
        <v>2517</v>
      </c>
      <c r="J170" s="312" t="s">
        <v>2566</v>
      </c>
      <c r="K170" s="356"/>
    </row>
    <row r="171" s="1" customFormat="1" ht="15" customHeight="1">
      <c r="B171" s="335"/>
      <c r="C171" s="312" t="s">
        <v>2463</v>
      </c>
      <c r="D171" s="312"/>
      <c r="E171" s="312"/>
      <c r="F171" s="334" t="s">
        <v>2515</v>
      </c>
      <c r="G171" s="312"/>
      <c r="H171" s="312" t="s">
        <v>2582</v>
      </c>
      <c r="I171" s="312" t="s">
        <v>2517</v>
      </c>
      <c r="J171" s="312" t="s">
        <v>2566</v>
      </c>
      <c r="K171" s="356"/>
    </row>
    <row r="172" s="1" customFormat="1" ht="15" customHeight="1">
      <c r="B172" s="335"/>
      <c r="C172" s="312" t="s">
        <v>2520</v>
      </c>
      <c r="D172" s="312"/>
      <c r="E172" s="312"/>
      <c r="F172" s="334" t="s">
        <v>2521</v>
      </c>
      <c r="G172" s="312"/>
      <c r="H172" s="312" t="s">
        <v>2582</v>
      </c>
      <c r="I172" s="312" t="s">
        <v>2517</v>
      </c>
      <c r="J172" s="312">
        <v>50</v>
      </c>
      <c r="K172" s="356"/>
    </row>
    <row r="173" s="1" customFormat="1" ht="15" customHeight="1">
      <c r="B173" s="335"/>
      <c r="C173" s="312" t="s">
        <v>2523</v>
      </c>
      <c r="D173" s="312"/>
      <c r="E173" s="312"/>
      <c r="F173" s="334" t="s">
        <v>2515</v>
      </c>
      <c r="G173" s="312"/>
      <c r="H173" s="312" t="s">
        <v>2582</v>
      </c>
      <c r="I173" s="312" t="s">
        <v>2525</v>
      </c>
      <c r="J173" s="312"/>
      <c r="K173" s="356"/>
    </row>
    <row r="174" s="1" customFormat="1" ht="15" customHeight="1">
      <c r="B174" s="335"/>
      <c r="C174" s="312" t="s">
        <v>2534</v>
      </c>
      <c r="D174" s="312"/>
      <c r="E174" s="312"/>
      <c r="F174" s="334" t="s">
        <v>2521</v>
      </c>
      <c r="G174" s="312"/>
      <c r="H174" s="312" t="s">
        <v>2582</v>
      </c>
      <c r="I174" s="312" t="s">
        <v>2517</v>
      </c>
      <c r="J174" s="312">
        <v>50</v>
      </c>
      <c r="K174" s="356"/>
    </row>
    <row r="175" s="1" customFormat="1" ht="15" customHeight="1">
      <c r="B175" s="335"/>
      <c r="C175" s="312" t="s">
        <v>2542</v>
      </c>
      <c r="D175" s="312"/>
      <c r="E175" s="312"/>
      <c r="F175" s="334" t="s">
        <v>2521</v>
      </c>
      <c r="G175" s="312"/>
      <c r="H175" s="312" t="s">
        <v>2582</v>
      </c>
      <c r="I175" s="312" t="s">
        <v>2517</v>
      </c>
      <c r="J175" s="312">
        <v>50</v>
      </c>
      <c r="K175" s="356"/>
    </row>
    <row r="176" s="1" customFormat="1" ht="15" customHeight="1">
      <c r="B176" s="335"/>
      <c r="C176" s="312" t="s">
        <v>2540</v>
      </c>
      <c r="D176" s="312"/>
      <c r="E176" s="312"/>
      <c r="F176" s="334" t="s">
        <v>2521</v>
      </c>
      <c r="G176" s="312"/>
      <c r="H176" s="312" t="s">
        <v>2582</v>
      </c>
      <c r="I176" s="312" t="s">
        <v>2517</v>
      </c>
      <c r="J176" s="312">
        <v>50</v>
      </c>
      <c r="K176" s="356"/>
    </row>
    <row r="177" s="1" customFormat="1" ht="15" customHeight="1">
      <c r="B177" s="335"/>
      <c r="C177" s="312" t="s">
        <v>123</v>
      </c>
      <c r="D177" s="312"/>
      <c r="E177" s="312"/>
      <c r="F177" s="334" t="s">
        <v>2515</v>
      </c>
      <c r="G177" s="312"/>
      <c r="H177" s="312" t="s">
        <v>2583</v>
      </c>
      <c r="I177" s="312" t="s">
        <v>2584</v>
      </c>
      <c r="J177" s="312"/>
      <c r="K177" s="356"/>
    </row>
    <row r="178" s="1" customFormat="1" ht="15" customHeight="1">
      <c r="B178" s="335"/>
      <c r="C178" s="312" t="s">
        <v>58</v>
      </c>
      <c r="D178" s="312"/>
      <c r="E178" s="312"/>
      <c r="F178" s="334" t="s">
        <v>2515</v>
      </c>
      <c r="G178" s="312"/>
      <c r="H178" s="312" t="s">
        <v>2585</v>
      </c>
      <c r="I178" s="312" t="s">
        <v>2586</v>
      </c>
      <c r="J178" s="312">
        <v>1</v>
      </c>
      <c r="K178" s="356"/>
    </row>
    <row r="179" s="1" customFormat="1" ht="15" customHeight="1">
      <c r="B179" s="335"/>
      <c r="C179" s="312" t="s">
        <v>54</v>
      </c>
      <c r="D179" s="312"/>
      <c r="E179" s="312"/>
      <c r="F179" s="334" t="s">
        <v>2515</v>
      </c>
      <c r="G179" s="312"/>
      <c r="H179" s="312" t="s">
        <v>2587</v>
      </c>
      <c r="I179" s="312" t="s">
        <v>2517</v>
      </c>
      <c r="J179" s="312">
        <v>20</v>
      </c>
      <c r="K179" s="356"/>
    </row>
    <row r="180" s="1" customFormat="1" ht="15" customHeight="1">
      <c r="B180" s="335"/>
      <c r="C180" s="312" t="s">
        <v>55</v>
      </c>
      <c r="D180" s="312"/>
      <c r="E180" s="312"/>
      <c r="F180" s="334" t="s">
        <v>2515</v>
      </c>
      <c r="G180" s="312"/>
      <c r="H180" s="312" t="s">
        <v>2588</v>
      </c>
      <c r="I180" s="312" t="s">
        <v>2517</v>
      </c>
      <c r="J180" s="312">
        <v>255</v>
      </c>
      <c r="K180" s="356"/>
    </row>
    <row r="181" s="1" customFormat="1" ht="15" customHeight="1">
      <c r="B181" s="335"/>
      <c r="C181" s="312" t="s">
        <v>124</v>
      </c>
      <c r="D181" s="312"/>
      <c r="E181" s="312"/>
      <c r="F181" s="334" t="s">
        <v>2515</v>
      </c>
      <c r="G181" s="312"/>
      <c r="H181" s="312" t="s">
        <v>2479</v>
      </c>
      <c r="I181" s="312" t="s">
        <v>2517</v>
      </c>
      <c r="J181" s="312">
        <v>10</v>
      </c>
      <c r="K181" s="356"/>
    </row>
    <row r="182" s="1" customFormat="1" ht="15" customHeight="1">
      <c r="B182" s="335"/>
      <c r="C182" s="312" t="s">
        <v>125</v>
      </c>
      <c r="D182" s="312"/>
      <c r="E182" s="312"/>
      <c r="F182" s="334" t="s">
        <v>2515</v>
      </c>
      <c r="G182" s="312"/>
      <c r="H182" s="312" t="s">
        <v>2589</v>
      </c>
      <c r="I182" s="312" t="s">
        <v>2550</v>
      </c>
      <c r="J182" s="312"/>
      <c r="K182" s="356"/>
    </row>
    <row r="183" s="1" customFormat="1" ht="15" customHeight="1">
      <c r="B183" s="335"/>
      <c r="C183" s="312" t="s">
        <v>2590</v>
      </c>
      <c r="D183" s="312"/>
      <c r="E183" s="312"/>
      <c r="F183" s="334" t="s">
        <v>2515</v>
      </c>
      <c r="G183" s="312"/>
      <c r="H183" s="312" t="s">
        <v>2591</v>
      </c>
      <c r="I183" s="312" t="s">
        <v>2550</v>
      </c>
      <c r="J183" s="312"/>
      <c r="K183" s="356"/>
    </row>
    <row r="184" s="1" customFormat="1" ht="15" customHeight="1">
      <c r="B184" s="335"/>
      <c r="C184" s="312" t="s">
        <v>2579</v>
      </c>
      <c r="D184" s="312"/>
      <c r="E184" s="312"/>
      <c r="F184" s="334" t="s">
        <v>2515</v>
      </c>
      <c r="G184" s="312"/>
      <c r="H184" s="312" t="s">
        <v>2592</v>
      </c>
      <c r="I184" s="312" t="s">
        <v>2550</v>
      </c>
      <c r="J184" s="312"/>
      <c r="K184" s="356"/>
    </row>
    <row r="185" s="1" customFormat="1" ht="15" customHeight="1">
      <c r="B185" s="335"/>
      <c r="C185" s="312" t="s">
        <v>127</v>
      </c>
      <c r="D185" s="312"/>
      <c r="E185" s="312"/>
      <c r="F185" s="334" t="s">
        <v>2521</v>
      </c>
      <c r="G185" s="312"/>
      <c r="H185" s="312" t="s">
        <v>2593</v>
      </c>
      <c r="I185" s="312" t="s">
        <v>2517</v>
      </c>
      <c r="J185" s="312">
        <v>50</v>
      </c>
      <c r="K185" s="356"/>
    </row>
    <row r="186" s="1" customFormat="1" ht="15" customHeight="1">
      <c r="B186" s="335"/>
      <c r="C186" s="312" t="s">
        <v>2594</v>
      </c>
      <c r="D186" s="312"/>
      <c r="E186" s="312"/>
      <c r="F186" s="334" t="s">
        <v>2521</v>
      </c>
      <c r="G186" s="312"/>
      <c r="H186" s="312" t="s">
        <v>2595</v>
      </c>
      <c r="I186" s="312" t="s">
        <v>2596</v>
      </c>
      <c r="J186" s="312"/>
      <c r="K186" s="356"/>
    </row>
    <row r="187" s="1" customFormat="1" ht="15" customHeight="1">
      <c r="B187" s="335"/>
      <c r="C187" s="312" t="s">
        <v>2597</v>
      </c>
      <c r="D187" s="312"/>
      <c r="E187" s="312"/>
      <c r="F187" s="334" t="s">
        <v>2521</v>
      </c>
      <c r="G187" s="312"/>
      <c r="H187" s="312" t="s">
        <v>2598</v>
      </c>
      <c r="I187" s="312" t="s">
        <v>2596</v>
      </c>
      <c r="J187" s="312"/>
      <c r="K187" s="356"/>
    </row>
    <row r="188" s="1" customFormat="1" ht="15" customHeight="1">
      <c r="B188" s="335"/>
      <c r="C188" s="312" t="s">
        <v>2599</v>
      </c>
      <c r="D188" s="312"/>
      <c r="E188" s="312"/>
      <c r="F188" s="334" t="s">
        <v>2521</v>
      </c>
      <c r="G188" s="312"/>
      <c r="H188" s="312" t="s">
        <v>2600</v>
      </c>
      <c r="I188" s="312" t="s">
        <v>2596</v>
      </c>
      <c r="J188" s="312"/>
      <c r="K188" s="356"/>
    </row>
    <row r="189" s="1" customFormat="1" ht="15" customHeight="1">
      <c r="B189" s="335"/>
      <c r="C189" s="368" t="s">
        <v>2601</v>
      </c>
      <c r="D189" s="312"/>
      <c r="E189" s="312"/>
      <c r="F189" s="334" t="s">
        <v>2521</v>
      </c>
      <c r="G189" s="312"/>
      <c r="H189" s="312" t="s">
        <v>2602</v>
      </c>
      <c r="I189" s="312" t="s">
        <v>2603</v>
      </c>
      <c r="J189" s="369" t="s">
        <v>2604</v>
      </c>
      <c r="K189" s="356"/>
    </row>
    <row r="190" s="1" customFormat="1" ht="15" customHeight="1">
      <c r="B190" s="335"/>
      <c r="C190" s="319" t="s">
        <v>43</v>
      </c>
      <c r="D190" s="312"/>
      <c r="E190" s="312"/>
      <c r="F190" s="334" t="s">
        <v>2515</v>
      </c>
      <c r="G190" s="312"/>
      <c r="H190" s="309" t="s">
        <v>2605</v>
      </c>
      <c r="I190" s="312" t="s">
        <v>2606</v>
      </c>
      <c r="J190" s="312"/>
      <c r="K190" s="356"/>
    </row>
    <row r="191" s="1" customFormat="1" ht="15" customHeight="1">
      <c r="B191" s="335"/>
      <c r="C191" s="319" t="s">
        <v>2607</v>
      </c>
      <c r="D191" s="312"/>
      <c r="E191" s="312"/>
      <c r="F191" s="334" t="s">
        <v>2515</v>
      </c>
      <c r="G191" s="312"/>
      <c r="H191" s="312" t="s">
        <v>2608</v>
      </c>
      <c r="I191" s="312" t="s">
        <v>2550</v>
      </c>
      <c r="J191" s="312"/>
      <c r="K191" s="356"/>
    </row>
    <row r="192" s="1" customFormat="1" ht="15" customHeight="1">
      <c r="B192" s="335"/>
      <c r="C192" s="319" t="s">
        <v>2609</v>
      </c>
      <c r="D192" s="312"/>
      <c r="E192" s="312"/>
      <c r="F192" s="334" t="s">
        <v>2515</v>
      </c>
      <c r="G192" s="312"/>
      <c r="H192" s="312" t="s">
        <v>2610</v>
      </c>
      <c r="I192" s="312" t="s">
        <v>2550</v>
      </c>
      <c r="J192" s="312"/>
      <c r="K192" s="356"/>
    </row>
    <row r="193" s="1" customFormat="1" ht="15" customHeight="1">
      <c r="B193" s="335"/>
      <c r="C193" s="319" t="s">
        <v>2611</v>
      </c>
      <c r="D193" s="312"/>
      <c r="E193" s="312"/>
      <c r="F193" s="334" t="s">
        <v>2521</v>
      </c>
      <c r="G193" s="312"/>
      <c r="H193" s="312" t="s">
        <v>2612</v>
      </c>
      <c r="I193" s="312" t="s">
        <v>2550</v>
      </c>
      <c r="J193" s="312"/>
      <c r="K193" s="356"/>
    </row>
    <row r="194" s="1" customFormat="1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s="1" customFormat="1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s="1" customFormat="1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2613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1" t="s">
        <v>2614</v>
      </c>
      <c r="D200" s="371"/>
      <c r="E200" s="371"/>
      <c r="F200" s="371" t="s">
        <v>2615</v>
      </c>
      <c r="G200" s="372"/>
      <c r="H200" s="371" t="s">
        <v>2616</v>
      </c>
      <c r="I200" s="371"/>
      <c r="J200" s="371"/>
      <c r="K200" s="304"/>
    </row>
    <row r="201" s="1" customFormat="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s="1" customFormat="1" ht="15" customHeight="1">
      <c r="B202" s="335"/>
      <c r="C202" s="312" t="s">
        <v>2606</v>
      </c>
      <c r="D202" s="312"/>
      <c r="E202" s="312"/>
      <c r="F202" s="334" t="s">
        <v>44</v>
      </c>
      <c r="G202" s="312"/>
      <c r="H202" s="312" t="s">
        <v>2617</v>
      </c>
      <c r="I202" s="312"/>
      <c r="J202" s="312"/>
      <c r="K202" s="356"/>
    </row>
    <row r="203" s="1" customFormat="1" ht="15" customHeight="1">
      <c r="B203" s="335"/>
      <c r="C203" s="341"/>
      <c r="D203" s="312"/>
      <c r="E203" s="312"/>
      <c r="F203" s="334" t="s">
        <v>45</v>
      </c>
      <c r="G203" s="312"/>
      <c r="H203" s="312" t="s">
        <v>2618</v>
      </c>
      <c r="I203" s="312"/>
      <c r="J203" s="312"/>
      <c r="K203" s="356"/>
    </row>
    <row r="204" s="1" customFormat="1" ht="15" customHeight="1">
      <c r="B204" s="335"/>
      <c r="C204" s="341"/>
      <c r="D204" s="312"/>
      <c r="E204" s="312"/>
      <c r="F204" s="334" t="s">
        <v>48</v>
      </c>
      <c r="G204" s="312"/>
      <c r="H204" s="312" t="s">
        <v>2619</v>
      </c>
      <c r="I204" s="312"/>
      <c r="J204" s="312"/>
      <c r="K204" s="356"/>
    </row>
    <row r="205" s="1" customFormat="1" ht="15" customHeight="1">
      <c r="B205" s="335"/>
      <c r="C205" s="312"/>
      <c r="D205" s="312"/>
      <c r="E205" s="312"/>
      <c r="F205" s="334" t="s">
        <v>46</v>
      </c>
      <c r="G205" s="312"/>
      <c r="H205" s="312" t="s">
        <v>2620</v>
      </c>
      <c r="I205" s="312"/>
      <c r="J205" s="312"/>
      <c r="K205" s="356"/>
    </row>
    <row r="206" s="1" customFormat="1" ht="15" customHeight="1">
      <c r="B206" s="335"/>
      <c r="C206" s="312"/>
      <c r="D206" s="312"/>
      <c r="E206" s="312"/>
      <c r="F206" s="334" t="s">
        <v>47</v>
      </c>
      <c r="G206" s="312"/>
      <c r="H206" s="312" t="s">
        <v>2621</v>
      </c>
      <c r="I206" s="312"/>
      <c r="J206" s="312"/>
      <c r="K206" s="356"/>
    </row>
    <row r="207" s="1" customFormat="1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s="1" customFormat="1" ht="15" customHeight="1">
      <c r="B208" s="335"/>
      <c r="C208" s="312" t="s">
        <v>2562</v>
      </c>
      <c r="D208" s="312"/>
      <c r="E208" s="312"/>
      <c r="F208" s="334" t="s">
        <v>80</v>
      </c>
      <c r="G208" s="312"/>
      <c r="H208" s="312" t="s">
        <v>2622</v>
      </c>
      <c r="I208" s="312"/>
      <c r="J208" s="312"/>
      <c r="K208" s="356"/>
    </row>
    <row r="209" s="1" customFormat="1" ht="15" customHeight="1">
      <c r="B209" s="335"/>
      <c r="C209" s="341"/>
      <c r="D209" s="312"/>
      <c r="E209" s="312"/>
      <c r="F209" s="334" t="s">
        <v>2459</v>
      </c>
      <c r="G209" s="312"/>
      <c r="H209" s="312" t="s">
        <v>2460</v>
      </c>
      <c r="I209" s="312"/>
      <c r="J209" s="312"/>
      <c r="K209" s="356"/>
    </row>
    <row r="210" s="1" customFormat="1" ht="15" customHeight="1">
      <c r="B210" s="335"/>
      <c r="C210" s="312"/>
      <c r="D210" s="312"/>
      <c r="E210" s="312"/>
      <c r="F210" s="334" t="s">
        <v>2457</v>
      </c>
      <c r="G210" s="312"/>
      <c r="H210" s="312" t="s">
        <v>2623</v>
      </c>
      <c r="I210" s="312"/>
      <c r="J210" s="312"/>
      <c r="K210" s="356"/>
    </row>
    <row r="211" s="1" customFormat="1" ht="15" customHeight="1">
      <c r="B211" s="373"/>
      <c r="C211" s="341"/>
      <c r="D211" s="341"/>
      <c r="E211" s="341"/>
      <c r="F211" s="334" t="s">
        <v>2461</v>
      </c>
      <c r="G211" s="319"/>
      <c r="H211" s="360" t="s">
        <v>2462</v>
      </c>
      <c r="I211" s="360"/>
      <c r="J211" s="360"/>
      <c r="K211" s="374"/>
    </row>
    <row r="212" s="1" customFormat="1" ht="15" customHeight="1">
      <c r="B212" s="373"/>
      <c r="C212" s="341"/>
      <c r="D212" s="341"/>
      <c r="E212" s="341"/>
      <c r="F212" s="334" t="s">
        <v>2343</v>
      </c>
      <c r="G212" s="319"/>
      <c r="H212" s="360" t="s">
        <v>2435</v>
      </c>
      <c r="I212" s="360"/>
      <c r="J212" s="360"/>
      <c r="K212" s="374"/>
    </row>
    <row r="213" s="1" customFormat="1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s="1" customFormat="1" ht="15" customHeight="1">
      <c r="B214" s="373"/>
      <c r="C214" s="312" t="s">
        <v>2586</v>
      </c>
      <c r="D214" s="341"/>
      <c r="E214" s="341"/>
      <c r="F214" s="334">
        <v>1</v>
      </c>
      <c r="G214" s="319"/>
      <c r="H214" s="360" t="s">
        <v>2624</v>
      </c>
      <c r="I214" s="360"/>
      <c r="J214" s="360"/>
      <c r="K214" s="374"/>
    </row>
    <row r="215" s="1" customFormat="1" ht="15" customHeight="1">
      <c r="B215" s="373"/>
      <c r="C215" s="341"/>
      <c r="D215" s="341"/>
      <c r="E215" s="341"/>
      <c r="F215" s="334">
        <v>2</v>
      </c>
      <c r="G215" s="319"/>
      <c r="H215" s="360" t="s">
        <v>2625</v>
      </c>
      <c r="I215" s="360"/>
      <c r="J215" s="360"/>
      <c r="K215" s="374"/>
    </row>
    <row r="216" s="1" customFormat="1" ht="15" customHeight="1">
      <c r="B216" s="373"/>
      <c r="C216" s="341"/>
      <c r="D216" s="341"/>
      <c r="E216" s="341"/>
      <c r="F216" s="334">
        <v>3</v>
      </c>
      <c r="G216" s="319"/>
      <c r="H216" s="360" t="s">
        <v>2626</v>
      </c>
      <c r="I216" s="360"/>
      <c r="J216" s="360"/>
      <c r="K216" s="374"/>
    </row>
    <row r="217" s="1" customFormat="1" ht="15" customHeight="1">
      <c r="B217" s="373"/>
      <c r="C217" s="341"/>
      <c r="D217" s="341"/>
      <c r="E217" s="341"/>
      <c r="F217" s="334">
        <v>4</v>
      </c>
      <c r="G217" s="319"/>
      <c r="H217" s="360" t="s">
        <v>2627</v>
      </c>
      <c r="I217" s="360"/>
      <c r="J217" s="360"/>
      <c r="K217" s="374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uzivatel2-PC\uzivatel2</dc:creator>
  <cp:lastModifiedBy>uzivatel2-PC\uzivatel2</cp:lastModifiedBy>
  <dcterms:created xsi:type="dcterms:W3CDTF">2020-05-06T15:12:03Z</dcterms:created>
  <dcterms:modified xsi:type="dcterms:W3CDTF">2020-05-06T15:12:24Z</dcterms:modified>
</cp:coreProperties>
</file>